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user\Desktop\"/>
    </mc:Choice>
  </mc:AlternateContent>
  <xr:revisionPtr revIDLastSave="0" documentId="13_ncr:1_{12A9BA9E-C0D5-41CB-AF02-062D24FBBE3A}" xr6:coauthVersionLast="36" xr6:coauthVersionMax="36" xr10:uidLastSave="{00000000-0000-0000-0000-000000000000}"/>
  <bookViews>
    <workbookView xWindow="0" yWindow="0" windowWidth="17490" windowHeight="7080" xr2:uid="{DD62B695-E97D-49AF-9F24-B69D5689983F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3" i="1" s="1"/>
  <c r="C14" i="1" s="1"/>
  <c r="D6" i="1" s="1"/>
  <c r="C8" i="1"/>
  <c r="C10" i="1" s="1"/>
  <c r="C11" i="1" s="1"/>
  <c r="C9" i="1" l="1"/>
  <c r="C6" i="1" l="1"/>
</calcChain>
</file>

<file path=xl/sharedStrings.xml><?xml version="1.0" encoding="utf-8"?>
<sst xmlns="http://schemas.openxmlformats.org/spreadsheetml/2006/main" count="18" uniqueCount="17">
  <si>
    <t>°C</t>
  </si>
  <si>
    <t>%</t>
  </si>
  <si>
    <t>Kirche Sättigungsdruck</t>
  </si>
  <si>
    <t>Kirche Maxdampf</t>
  </si>
  <si>
    <t>Außen Sättigungsdruck</t>
  </si>
  <si>
    <t>Außen Realdruck</t>
  </si>
  <si>
    <t>Außen Realdampf</t>
  </si>
  <si>
    <t>Kirche 70% Dampf</t>
  </si>
  <si>
    <t>Kirche 70% Druck</t>
  </si>
  <si>
    <t>Kann gelüftet werden?</t>
  </si>
  <si>
    <t>relative Luftfeuchte außen:</t>
  </si>
  <si>
    <t>im Schatten</t>
  </si>
  <si>
    <t>an der kältesten Wand</t>
  </si>
  <si>
    <t>Temperatur Außenluft:</t>
  </si>
  <si>
    <t>Temperatur in der Kirche:</t>
  </si>
  <si>
    <t>Außenluft</t>
  </si>
  <si>
    <t>Hier eingeben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</si>
</sst>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5C2583"/>
      <name val="Calibri"/>
      <family val="2"/>
      <scheme val="minor"/>
    </font>
    <font>
      <sz val="14"/>
      <color rgb="FF5C2583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5C258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theme="1" tint="0.499984740745262"/>
      </bottom>
      <diagonal/>
    </border>
    <border>
      <left/>
      <right style="thin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auto="1"/>
      </right>
      <top style="thin">
        <color theme="1" tint="0.499984740745262"/>
      </top>
      <bottom style="medium">
        <color indexed="64"/>
      </bottom>
      <diagonal/>
    </border>
    <border>
      <left style="thin">
        <color auto="1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auto="1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/>
      <top style="thin">
        <color theme="1" tint="0.499984740745262"/>
      </top>
      <bottom style="medium">
        <color indexed="64"/>
      </bottom>
      <diagonal/>
    </border>
    <border>
      <left/>
      <right/>
      <top style="thin">
        <color theme="1" tint="0.499984740745262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3" borderId="1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2" fillId="2" borderId="2" xfId="0" applyFont="1" applyFill="1" applyBorder="1"/>
    <xf numFmtId="0" fontId="1" fillId="0" borderId="6" xfId="0" applyFont="1" applyBorder="1"/>
    <xf numFmtId="0" fontId="0" fillId="4" borderId="0" xfId="0" applyFill="1"/>
    <xf numFmtId="0" fontId="0" fillId="0" borderId="0" xfId="0" applyFill="1"/>
    <xf numFmtId="0" fontId="3" fillId="4" borderId="0" xfId="0" applyFont="1" applyFill="1"/>
    <xf numFmtId="0" fontId="1" fillId="4" borderId="0" xfId="0" applyFont="1" applyFill="1" applyProtection="1">
      <protection hidden="1"/>
    </xf>
    <xf numFmtId="0" fontId="0" fillId="4" borderId="0" xfId="0" applyFill="1" applyProtection="1">
      <protection hidden="1"/>
    </xf>
    <xf numFmtId="0" fontId="1" fillId="4" borderId="0" xfId="0" applyFont="1" applyFill="1" applyAlignment="1"/>
    <xf numFmtId="0" fontId="4" fillId="4" borderId="0" xfId="0" applyFont="1" applyFill="1"/>
    <xf numFmtId="0" fontId="5" fillId="4" borderId="0" xfId="0" applyFont="1" applyFill="1" applyProtection="1">
      <protection hidden="1"/>
    </xf>
    <xf numFmtId="164" fontId="5" fillId="4" borderId="0" xfId="0" applyNumberFormat="1" applyFont="1" applyFill="1" applyProtection="1">
      <protection hidden="1"/>
    </xf>
    <xf numFmtId="0" fontId="4" fillId="4" borderId="0" xfId="0" applyFont="1" applyFill="1" applyProtection="1">
      <protection hidden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/>
    <xf numFmtId="0" fontId="1" fillId="2" borderId="13" xfId="0" applyFont="1" applyFill="1" applyBorder="1" applyAlignment="1">
      <alignment horizontal="left"/>
    </xf>
    <xf numFmtId="0" fontId="1" fillId="2" borderId="14" xfId="0" applyFont="1" applyFill="1" applyBorder="1"/>
    <xf numFmtId="0" fontId="1" fillId="2" borderId="15" xfId="0" applyFont="1" applyFill="1" applyBorder="1" applyAlignment="1">
      <alignment horizontal="left"/>
    </xf>
    <xf numFmtId="0" fontId="6" fillId="4" borderId="0" xfId="0" applyFont="1" applyFill="1"/>
  </cellXfs>
  <cellStyles count="1">
    <cellStyle name="Standard" xfId="0" builtinId="0"/>
  </cellStyles>
  <dxfs count="3">
    <dxf>
      <font>
        <color rgb="FFFFC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B05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00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5C2583"/>
      <color rgb="FF6D349C"/>
      <color rgb="FF6336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104775</xdr:rowOff>
    </xdr:from>
    <xdr:to>
      <xdr:col>5</xdr:col>
      <xdr:colOff>1247775</xdr:colOff>
      <xdr:row>1</xdr:row>
      <xdr:rowOff>66675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A7BDD94D-ABD7-4C0D-8865-DD6AD225EF96}"/>
            </a:ext>
          </a:extLst>
        </xdr:cNvPr>
        <xdr:cNvSpPr txBox="1"/>
      </xdr:nvSpPr>
      <xdr:spPr>
        <a:xfrm>
          <a:off x="762000" y="104775"/>
          <a:ext cx="531495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000" b="1">
              <a:ln>
                <a:solidFill>
                  <a:schemeClr val="tx1"/>
                </a:solidFill>
              </a:ln>
              <a:solidFill>
                <a:schemeClr val="bg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Lüftungscheck </a:t>
          </a:r>
          <a:br>
            <a:rPr lang="de-DE" sz="2000" b="1">
              <a:ln>
                <a:solidFill>
                  <a:schemeClr val="tx1"/>
                </a:solidFill>
              </a:ln>
              <a:solidFill>
                <a:schemeClr val="bg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2000" b="1">
              <a:ln>
                <a:solidFill>
                  <a:schemeClr val="tx1"/>
                </a:solidFill>
              </a:ln>
              <a:solidFill>
                <a:schemeClr val="bg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für Kirchen</a:t>
          </a:r>
        </a:p>
        <a:p>
          <a:endParaRPr lang="de-DE" sz="1100"/>
        </a:p>
        <a:p>
          <a:endParaRPr lang="de-DE" sz="1100"/>
        </a:p>
        <a:p>
          <a:r>
            <a:rPr lang="de-DE" sz="1100">
              <a:solidFill>
                <a:schemeClr val="bg1"/>
              </a:solidFill>
            </a:rPr>
            <a:t>Das manuelle lüften von Kirchen birgt bei warmen Außentemperaturen ein hohes Risiko für Schimmelbildung und Feuchteschäden.</a:t>
          </a:r>
          <a:r>
            <a:rPr lang="de-DE" sz="1100" baseline="0">
              <a:solidFill>
                <a:schemeClr val="bg1"/>
              </a:solidFill>
            </a:rPr>
            <a:t> </a:t>
          </a:r>
          <a:br>
            <a:rPr lang="de-DE" sz="1100" baseline="0">
              <a:solidFill>
                <a:schemeClr val="bg1"/>
              </a:solidFill>
            </a:rPr>
          </a:br>
          <a:r>
            <a:rPr lang="de-DE" sz="1100" baseline="0">
              <a:solidFill>
                <a:schemeClr val="bg1"/>
              </a:solidFill>
            </a:rPr>
            <a:t>Warme Außenluft transportiert Wasserdampf in die kühlere Kirche. Dort fällt der Dampf als flüssiges Wasser in den Bauteilen aus.</a:t>
          </a:r>
        </a:p>
        <a:p>
          <a:r>
            <a:rPr lang="de-DE" sz="1100">
              <a:solidFill>
                <a:schemeClr val="bg1"/>
              </a:solidFill>
            </a:rPr>
            <a:t> </a:t>
          </a:r>
        </a:p>
        <a:p>
          <a:r>
            <a:rPr lang="de-DE" sz="1100">
              <a:solidFill>
                <a:schemeClr val="bg1"/>
              </a:solidFill>
            </a:rPr>
            <a:t>Mit nur drei Messwerten</a:t>
          </a:r>
          <a:r>
            <a:rPr lang="de-DE" sz="1100" baseline="0">
              <a:solidFill>
                <a:schemeClr val="bg1"/>
              </a:solidFill>
            </a:rPr>
            <a:t> können Sie prüfen, ob sie ihre Kirche oder ihren Keller in diesem Moment gefahrlos lüften können, ohne das Ausfallen von Kondenswasser zu riskieren. </a:t>
          </a:r>
        </a:p>
        <a:p>
          <a:r>
            <a:rPr lang="de-DE" sz="1100" baseline="0">
              <a:solidFill>
                <a:schemeClr val="bg1"/>
              </a:solidFill>
            </a:rPr>
            <a:t>Eingabe in die hellgrünen Felder.</a:t>
          </a:r>
          <a:endParaRPr lang="de-DE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2</xdr:col>
      <xdr:colOff>124472</xdr:colOff>
      <xdr:row>0</xdr:row>
      <xdr:rowOff>9525</xdr:rowOff>
    </xdr:from>
    <xdr:to>
      <xdr:col>5</xdr:col>
      <xdr:colOff>1257301</xdr:colOff>
      <xdr:row>0</xdr:row>
      <xdr:rowOff>942975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A175E1F-4556-45CD-A8B8-740550EBC0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38" t="-13921" r="24" b="-10127"/>
        <a:stretch/>
      </xdr:blipFill>
      <xdr:spPr>
        <a:xfrm>
          <a:off x="2981972" y="9525"/>
          <a:ext cx="3104504" cy="933450"/>
        </a:xfrm>
        <a:prstGeom prst="rect">
          <a:avLst/>
        </a:prstGeom>
      </xdr:spPr>
    </xdr:pic>
    <xdr:clientData/>
  </xdr:twoCellAnchor>
  <xdr:oneCellAnchor>
    <xdr:from>
      <xdr:col>0</xdr:col>
      <xdr:colOff>657225</xdr:colOff>
      <xdr:row>7</xdr:row>
      <xdr:rowOff>47625</xdr:rowOff>
    </xdr:from>
    <xdr:ext cx="7192867" cy="1125693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D4AE530A-F590-4F09-841A-A7B3122BDA05}"/>
            </a:ext>
          </a:extLst>
        </xdr:cNvPr>
        <xdr:cNvSpPr txBox="1"/>
      </xdr:nvSpPr>
      <xdr:spPr>
        <a:xfrm>
          <a:off x="657225" y="3590925"/>
          <a:ext cx="7192867" cy="1125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100">
              <a:solidFill>
                <a:schemeClr val="bg1"/>
              </a:solidFill>
            </a:rPr>
            <a:t>Dieses Hilfsmittel wurde Ihnen bereitgestellt von der</a:t>
          </a:r>
          <a:r>
            <a:rPr lang="de-DE" sz="1100" baseline="0">
              <a:solidFill>
                <a:schemeClr val="bg1"/>
              </a:solidFill>
            </a:rPr>
            <a:t> Kirchenverwaltung der evangelischen Kirche in Hessen und Nassau</a:t>
          </a:r>
          <a:br>
            <a:rPr lang="de-DE" sz="1100" baseline="0">
              <a:solidFill>
                <a:schemeClr val="bg1"/>
              </a:solidFill>
            </a:rPr>
          </a:br>
          <a:endParaRPr lang="de-DE" sz="1100" baseline="0">
            <a:solidFill>
              <a:schemeClr val="bg1"/>
            </a:solidFill>
          </a:endParaRPr>
        </a:p>
        <a:p>
          <a:r>
            <a:rPr lang="de-DE" sz="1100" baseline="0">
              <a:solidFill>
                <a:schemeClr val="bg1"/>
              </a:solidFill>
            </a:rPr>
            <a:t>Dezernat 3 - Referatsgruppe kirchliches Bauen und Dekanate</a:t>
          </a:r>
        </a:p>
        <a:p>
          <a:endParaRPr lang="de-DE" sz="1100" baseline="0">
            <a:solidFill>
              <a:schemeClr val="bg1"/>
            </a:solidFill>
          </a:endParaRPr>
        </a:p>
        <a:p>
          <a:r>
            <a:rPr lang="de-DE" sz="1100" baseline="0">
              <a:solidFill>
                <a:schemeClr val="bg1"/>
              </a:solidFill>
            </a:rPr>
            <a:t>Autor: Tim Heuser | B.Eng.</a:t>
          </a:r>
        </a:p>
        <a:p>
          <a:pPr algn="r"/>
          <a:r>
            <a:rPr lang="de-DE" sz="1100" baseline="0">
              <a:solidFill>
                <a:schemeClr val="bg1"/>
              </a:solidFill>
            </a:rPr>
            <a:t>April 2024</a:t>
          </a:r>
          <a:endParaRPr lang="de-DE" sz="1100">
            <a:solidFill>
              <a:schemeClr val="bg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CC5A5-EBBD-487B-A57A-A86D4DCA4192}">
  <dimension ref="A1:Z50"/>
  <sheetViews>
    <sheetView tabSelected="1" workbookViewId="0">
      <selection activeCell="C3" sqref="C3"/>
    </sheetView>
  </sheetViews>
  <sheetFormatPr baseColWidth="10" defaultRowHeight="15" x14ac:dyDescent="0.25"/>
  <cols>
    <col min="1" max="1" width="11.42578125" style="6" customWidth="1"/>
    <col min="2" max="2" width="31.42578125" customWidth="1"/>
    <col min="3" max="3" width="13.7109375" customWidth="1"/>
    <col min="4" max="4" width="3.7109375" customWidth="1"/>
    <col min="5" max="5" width="12.140625" customWidth="1"/>
    <col min="6" max="6" width="20.7109375" customWidth="1"/>
    <col min="11" max="11" width="24.7109375" customWidth="1"/>
  </cols>
  <sheetData>
    <row r="1" spans="1:26" ht="19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25">
      <c r="A2" s="7"/>
      <c r="B2" s="5"/>
      <c r="C2" s="27" t="s">
        <v>16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3">
      <c r="A3" s="7"/>
      <c r="B3" s="18" t="s">
        <v>14</v>
      </c>
      <c r="C3" s="1">
        <v>16</v>
      </c>
      <c r="D3" s="21" t="s">
        <v>0</v>
      </c>
      <c r="E3" s="22" t="s">
        <v>12</v>
      </c>
      <c r="F3" s="22"/>
      <c r="G3" s="10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3">
      <c r="A4" s="7"/>
      <c r="B4" s="19" t="s">
        <v>13</v>
      </c>
      <c r="C4" s="1">
        <v>21</v>
      </c>
      <c r="D4" s="23" t="s">
        <v>0</v>
      </c>
      <c r="E4" s="24" t="s">
        <v>11</v>
      </c>
      <c r="F4" s="24"/>
      <c r="G4" s="10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9.5" thickBot="1" x14ac:dyDescent="0.35">
      <c r="A5" s="7"/>
      <c r="B5" s="20" t="s">
        <v>10</v>
      </c>
      <c r="C5" s="2">
        <v>50</v>
      </c>
      <c r="D5" s="25" t="s">
        <v>1</v>
      </c>
      <c r="E5" s="26" t="s">
        <v>15</v>
      </c>
      <c r="F5" s="26"/>
      <c r="G5" s="10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9.5" thickBot="1" x14ac:dyDescent="0.35">
      <c r="A6" s="7"/>
      <c r="B6" s="3" t="s">
        <v>9</v>
      </c>
      <c r="C6" s="4">
        <f>IF(C14&lt;=C11,1,
IF(AND(C14&lt;(C9-0.5),C14&gt;C11),2,3))</f>
        <v>1</v>
      </c>
      <c r="D6" s="15" t="str">
        <f>IF(C14&lt;=C11,"Ja, Lüften gefahrlos möglich.",
IF(AND(C14&lt;(C9-0.5),C14&gt;C11),"Lüften riskant, Hohes Risiko","Nein! Feuchteschäden möglich!"))</f>
        <v>Ja, Lüften gefahrlos möglich.</v>
      </c>
      <c r="E6" s="16"/>
      <c r="F6" s="17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3">
      <c r="A7" s="7"/>
      <c r="B7" s="8"/>
      <c r="C7" s="8"/>
      <c r="D7" s="8"/>
      <c r="E7" s="8"/>
      <c r="F7" s="8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3">
      <c r="A8" s="11"/>
      <c r="B8" s="12" t="s">
        <v>2</v>
      </c>
      <c r="C8" s="13">
        <f>6.122*(EXP((17.62*C3)/(243.12+C3)))</f>
        <v>18.171945720927592</v>
      </c>
      <c r="D8" s="12"/>
      <c r="E8" s="12"/>
      <c r="F8" s="12"/>
      <c r="G8" s="11"/>
      <c r="H8" s="11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3">
      <c r="A9" s="11"/>
      <c r="B9" s="12" t="s">
        <v>3</v>
      </c>
      <c r="C9" s="13">
        <f>(C8/(461.5*(273.15+C3)))*100000</f>
        <v>13.617786747780814</v>
      </c>
      <c r="D9" s="12"/>
      <c r="E9" s="12"/>
      <c r="F9" s="12"/>
      <c r="G9" s="11"/>
      <c r="H9" s="11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3">
      <c r="A10" s="11"/>
      <c r="B10" s="12" t="s">
        <v>8</v>
      </c>
      <c r="C10" s="13">
        <f>C8/100*70</f>
        <v>12.720362004649315</v>
      </c>
      <c r="D10" s="12"/>
      <c r="E10" s="12"/>
      <c r="F10" s="12"/>
      <c r="G10" s="11"/>
      <c r="H10" s="11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x14ac:dyDescent="0.3">
      <c r="A11" s="11"/>
      <c r="B11" s="12" t="s">
        <v>7</v>
      </c>
      <c r="C11" s="13">
        <f>(C10/(461.5*(273.15+C3)))*100000</f>
        <v>9.532450723446571</v>
      </c>
      <c r="D11" s="12"/>
      <c r="E11" s="12"/>
      <c r="F11" s="12"/>
      <c r="G11" s="11"/>
      <c r="H11" s="11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x14ac:dyDescent="0.3">
      <c r="A12" s="11"/>
      <c r="B12" s="12" t="s">
        <v>4</v>
      </c>
      <c r="C12" s="13">
        <f>6.122*(EXP((17.62*C4)/(243.12+C4)))</f>
        <v>24.849632216458492</v>
      </c>
      <c r="D12" s="12"/>
      <c r="E12" s="12"/>
      <c r="F12" s="12"/>
      <c r="G12" s="11"/>
      <c r="H12" s="11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x14ac:dyDescent="0.3">
      <c r="A13" s="11"/>
      <c r="B13" s="12" t="s">
        <v>5</v>
      </c>
      <c r="C13" s="13">
        <f>C12/100*C5</f>
        <v>12.424816108229246</v>
      </c>
      <c r="D13" s="12"/>
      <c r="E13" s="12"/>
      <c r="F13" s="12"/>
      <c r="G13" s="11"/>
      <c r="H13" s="11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x14ac:dyDescent="0.3">
      <c r="A14" s="11"/>
      <c r="B14" s="12" t="s">
        <v>6</v>
      </c>
      <c r="C14" s="13">
        <f>(C13/(461.5*(273.15+C4)))*100000</f>
        <v>9.1527038781919128</v>
      </c>
      <c r="D14" s="12"/>
      <c r="E14" s="12"/>
      <c r="F14" s="12"/>
      <c r="G14" s="11"/>
      <c r="H14" s="1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11"/>
      <c r="B15" s="14"/>
      <c r="C15" s="14"/>
      <c r="D15" s="14"/>
      <c r="E15" s="14"/>
      <c r="F15" s="14"/>
      <c r="G15" s="11"/>
      <c r="H15" s="11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25">
      <c r="A16" s="11"/>
      <c r="B16" s="14"/>
      <c r="C16" s="14"/>
      <c r="D16" s="14"/>
      <c r="E16" s="14"/>
      <c r="F16" s="14"/>
      <c r="G16" s="11"/>
      <c r="H16" s="11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5">
      <c r="A17" s="7"/>
      <c r="B17" s="9"/>
      <c r="C17" s="9"/>
      <c r="D17" s="9"/>
      <c r="E17" s="9"/>
      <c r="F17" s="9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25">
      <c r="A18" s="7"/>
      <c r="B18" s="9"/>
      <c r="C18" s="9"/>
      <c r="D18" s="9"/>
      <c r="E18" s="9"/>
      <c r="F18" s="9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5">
      <c r="A19" s="7"/>
      <c r="B19" s="9"/>
      <c r="C19" s="9"/>
      <c r="D19" s="9"/>
      <c r="E19" s="9"/>
      <c r="F19" s="9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25">
      <c r="A20" s="7"/>
      <c r="B20" s="9"/>
      <c r="C20" s="9"/>
      <c r="D20" s="9"/>
      <c r="E20" s="9"/>
      <c r="F20" s="9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x14ac:dyDescent="0.25">
      <c r="A21" s="7"/>
      <c r="B21" s="9"/>
      <c r="C21" s="9"/>
      <c r="D21" s="9"/>
      <c r="E21" s="9"/>
      <c r="F21" s="9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x14ac:dyDescent="0.25">
      <c r="A22" s="7"/>
      <c r="B22" s="9"/>
      <c r="C22" s="9"/>
      <c r="D22" s="9"/>
      <c r="E22" s="9"/>
      <c r="F22" s="9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x14ac:dyDescent="0.25">
      <c r="A23" s="7"/>
      <c r="B23" s="9"/>
      <c r="C23" s="9"/>
      <c r="D23" s="9"/>
      <c r="E23" s="9"/>
      <c r="F23" s="9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x14ac:dyDescent="0.25">
      <c r="A24" s="7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25">
      <c r="A25" s="7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x14ac:dyDescent="0.25">
      <c r="A26" s="7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x14ac:dyDescent="0.25">
      <c r="A27" s="7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x14ac:dyDescent="0.25">
      <c r="A28" s="7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x14ac:dyDescent="0.25">
      <c r="A29" s="7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x14ac:dyDescent="0.25">
      <c r="A30" s="7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x14ac:dyDescent="0.25">
      <c r="A31" s="7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x14ac:dyDescent="0.25">
      <c r="A32" s="7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x14ac:dyDescent="0.25">
      <c r="A33" s="7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x14ac:dyDescent="0.25">
      <c r="A34" s="7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x14ac:dyDescent="0.25">
      <c r="A35" s="7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25">
      <c r="A36" s="7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x14ac:dyDescent="0.25">
      <c r="A37" s="7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25">
      <c r="A38" s="7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25">
      <c r="A39" s="7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25">
      <c r="A40" s="7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25">
      <c r="A41" s="7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25">
      <c r="A42" s="7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x14ac:dyDescent="0.25">
      <c r="A43" s="7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x14ac:dyDescent="0.25">
      <c r="A44" s="7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x14ac:dyDescent="0.25">
      <c r="A45" s="7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x14ac:dyDescent="0.25">
      <c r="A46" s="7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x14ac:dyDescent="0.25">
      <c r="A47" s="7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x14ac:dyDescent="0.25">
      <c r="A48" s="7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x14ac:dyDescent="0.25">
      <c r="A49" s="7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x14ac:dyDescent="0.25">
      <c r="A50" s="7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</sheetData>
  <sheetProtection algorithmName="SHA-512" hashValue="vJ1KGfvTQH2IS8qtOAR1myNP6qatW62oexYquD4ulc8TqUGKyfcBajGKfOiWC4+q1bDD+fUIqSv7pdABgMEKEA==" saltValue="xWMPivrksRxTEk6momGvtQ==" spinCount="100000" sheet="1" objects="1" scenarios="1" selectLockedCells="1"/>
  <mergeCells count="4">
    <mergeCell ref="D6:F6"/>
    <mergeCell ref="E3:F3"/>
    <mergeCell ref="E4:F4"/>
    <mergeCell ref="E5:F5"/>
  </mergeCells>
  <conditionalFormatting sqref="C6">
    <cfRule type="cellIs" dxfId="2" priority="1" operator="equal">
      <formula>3</formula>
    </cfRule>
    <cfRule type="cellIs" dxfId="1" priority="2" operator="equal">
      <formula>1</formula>
    </cfRule>
    <cfRule type="cellIs" dxfId="0" priority="3" operator="equal">
      <formula>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EKHN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Heuser, Tim</dc:creator>
  <cp:lastModifiedBy>Heuser, Tim</cp:lastModifiedBy>
  <dcterms:created xsi:type="dcterms:W3CDTF">2024-04-10T14:00:39Z</dcterms:created>
  <dcterms:modified xsi:type="dcterms:W3CDTF">2024-05-07T15:08:41Z</dcterms:modified>
</cp:coreProperties>
</file>