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7668" yWindow="180" windowWidth="7656" windowHeight="8928" tabRatio="478"/>
  </bookViews>
  <sheets>
    <sheet name="Nachweis" sheetId="1" r:id="rId1"/>
    <sheet name="Dekanate" sheetId="2" state="hidden" r:id="rId2"/>
    <sheet name="Hilfsblatt" sheetId="3" state="hidden" r:id="rId3"/>
  </sheets>
  <definedNames>
    <definedName name="_xlnm.Print_Area" localSheetId="0">Nachweis!$A$2:$J$58,Nachweis!$A$64:$J$72</definedName>
  </definedNames>
  <calcPr calcId="145621"/>
</workbook>
</file>

<file path=xl/calcChain.xml><?xml version="1.0" encoding="utf-8"?>
<calcChain xmlns="http://schemas.openxmlformats.org/spreadsheetml/2006/main">
  <c r="H44" i="1" l="1"/>
  <c r="H39" i="1"/>
  <c r="H38" i="1"/>
  <c r="H37" i="1"/>
  <c r="H36" i="1"/>
  <c r="H35" i="1"/>
  <c r="H34" i="1"/>
  <c r="H33" i="1"/>
  <c r="H32" i="1"/>
  <c r="H31" i="1"/>
  <c r="H30" i="1"/>
  <c r="H29" i="1"/>
  <c r="H28" i="1"/>
  <c r="H27" i="1"/>
  <c r="H26" i="1"/>
  <c r="H25" i="1"/>
  <c r="H24" i="1"/>
  <c r="G43" i="1"/>
  <c r="H43" i="1" s="1"/>
  <c r="G47" i="1"/>
  <c r="H47" i="1" s="1"/>
  <c r="G46" i="1"/>
  <c r="H46" i="1" s="1"/>
  <c r="G45" i="1"/>
  <c r="H45" i="1" s="1"/>
  <c r="B24" i="3"/>
  <c r="A24" i="3"/>
  <c r="B30" i="1"/>
  <c r="B38" i="1"/>
  <c r="B39" i="1"/>
  <c r="B37" i="1"/>
  <c r="B36" i="1"/>
  <c r="B35" i="1"/>
  <c r="B34" i="1"/>
  <c r="B33" i="1"/>
  <c r="B32" i="1"/>
  <c r="B31" i="1"/>
  <c r="B29" i="1"/>
  <c r="B28" i="1"/>
  <c r="B27" i="1"/>
  <c r="B26" i="1"/>
  <c r="D23" i="1" l="1"/>
  <c r="B34" i="3" s="1"/>
  <c r="E1" i="3"/>
  <c r="A40" i="1" l="1"/>
  <c r="A4" i="1"/>
  <c r="A68" i="1" l="1"/>
  <c r="E14" i="1" l="1"/>
  <c r="B53" i="1" l="1"/>
  <c r="A28" i="3"/>
  <c r="B28" i="3" s="1"/>
  <c r="A29" i="3" s="1"/>
  <c r="G69" i="1"/>
  <c r="M5" i="1" l="1"/>
  <c r="B54" i="1" s="1"/>
  <c r="B55" i="1" s="1"/>
  <c r="D40" i="1" l="1"/>
  <c r="D41" i="1" s="1"/>
  <c r="F48" i="1" s="1"/>
  <c r="E40" i="1"/>
  <c r="E41" i="1" s="1"/>
</calcChain>
</file>

<file path=xl/sharedStrings.xml><?xml version="1.0" encoding="utf-8"?>
<sst xmlns="http://schemas.openxmlformats.org/spreadsheetml/2006/main" count="98" uniqueCount="94">
  <si>
    <t>Datum</t>
  </si>
  <si>
    <t>Bitte Dekanat auswählen</t>
  </si>
  <si>
    <t>Kontaktdaten:</t>
  </si>
  <si>
    <t>Prädikantin</t>
  </si>
  <si>
    <t>Prädikant</t>
  </si>
  <si>
    <t>Lektorin</t>
  </si>
  <si>
    <t>Lektor</t>
  </si>
  <si>
    <t>Dienstauftrag bis:</t>
  </si>
  <si>
    <t>Gottesdienstort</t>
  </si>
  <si>
    <t>1. Gottesdienst á 30,00 €</t>
  </si>
  <si>
    <t>2. Gottesdienst á 20,00 €</t>
  </si>
  <si>
    <t>Gesamtbetrag</t>
  </si>
  <si>
    <t>gefahrene Kilometer</t>
  </si>
  <si>
    <t>Anzahl der Gottesdienste:</t>
  </si>
  <si>
    <t>Ort, Datum</t>
  </si>
  <si>
    <t>Die Unterschrift ist zwingend notwendig!</t>
  </si>
  <si>
    <t>Unterschrift der/des</t>
  </si>
  <si>
    <t>Bankverbindung</t>
  </si>
  <si>
    <t>IBAN:</t>
  </si>
  <si>
    <t>Gottesdienste</t>
  </si>
  <si>
    <t>Bitte hier die Kontoverbindung eingeben</t>
  </si>
  <si>
    <t>IBAN</t>
  </si>
  <si>
    <t>IBAN-Prüfung</t>
  </si>
  <si>
    <t>Dieser Nachweis ist an die/den Dekan*in einzureichen, in deren/dessen Dekanat die Gottesdienste gehalten wurden.</t>
  </si>
  <si>
    <t xml:space="preserve">                   </t>
  </si>
  <si>
    <t>Bestätigung der/des Dekans*in</t>
  </si>
  <si>
    <t>Straße &amp; Hausnummer:</t>
  </si>
  <si>
    <t>Postleitzahl:</t>
  </si>
  <si>
    <t>Wohnort:</t>
  </si>
  <si>
    <t>Prädikant*in/Lektor*in</t>
  </si>
  <si>
    <t>1. Gottesdienst á 20,00 €</t>
  </si>
  <si>
    <t>Auswahl</t>
  </si>
  <si>
    <t>Funktion:</t>
  </si>
  <si>
    <t>Name &amp; Vorname:</t>
  </si>
  <si>
    <t>1. Gottesdienst á 20,00/30,00 €</t>
  </si>
  <si>
    <t>Evang. Dekanat
Büdinger Land 
Bahnhofstraße 26
63667 Nidda</t>
  </si>
  <si>
    <t>Evang. Dekanat
Gießen 
Carl-Franz-Straße 24 
35392 Gießen</t>
  </si>
  <si>
    <t>Evang. Dekanat 
Kirchberg 
Anger 7 
35418 Buseck</t>
  </si>
  <si>
    <t>Evang. Dekanat 
Kronberg 
Händelstraße 52 
65812 Bad Soden</t>
  </si>
  <si>
    <t>Evang. Dekanat 
Nassauer Land 
Römerstraße 25 
56130 Bad Ems</t>
  </si>
  <si>
    <t>BIC:</t>
  </si>
  <si>
    <t>Evang. Dekanat
Biedenkopf - Gladenbach 
Im Grund 4
35239 Steffenberg</t>
  </si>
  <si>
    <t>Formular zur handschriftlichen Bearbeitung ausdrucken?</t>
  </si>
  <si>
    <t>Nein</t>
  </si>
  <si>
    <t>Ja</t>
  </si>
  <si>
    <t>Ausnahme Vogelsberg</t>
  </si>
  <si>
    <t>Evang. Dekanat
an der Dill 
Am Hintersand 15
35745 Herborn</t>
  </si>
  <si>
    <t>Evang. Dekanat 
Bergstraße 
Ludwigstraße 13
64646 Heppenheim</t>
  </si>
  <si>
    <t>Evang. Dekanat 
Darmstadt-Land 
Grabengasse 20
64372 Ober-Ramstadt</t>
  </si>
  <si>
    <t>Evang. Dekanat
Darmstadt-Stadt
Rheinstraße 31
64283 Darmstadt</t>
  </si>
  <si>
    <t>Evang. Dekanat
Dreieich
Bahnstraße 44
63225 Langen</t>
  </si>
  <si>
    <t>Evang. Dekanat
Groß-Gerau - Rüsselsheim
Marktstraße 7
65428 Rüsselsheim</t>
  </si>
  <si>
    <t>Evang. Dekanat 
Grünberg
Renthof 13
35305 Grünberg</t>
  </si>
  <si>
    <t>Evang. Dekanat
Hochtaunus 
Heuchelheimer Straße 20
61348 Bad Homburg v.d. Höhe</t>
  </si>
  <si>
    <t>Evang. Dekanat
Hungen
Ludwigsburg 1
35423 Lich</t>
  </si>
  <si>
    <t>Evang. Dekanat 
Ingelheim-Oppenheim
Am Hahnenbuch 14b
55268 Nieder-Olm</t>
  </si>
  <si>
    <t>Evang. Dekanat
Mainz    
Kaiserstraße 37
55116 Mainz</t>
  </si>
  <si>
    <t>Evang. Dekanat 
Odenwald          
Obere Pfarrgasse 25
64720 Michelstadt</t>
  </si>
  <si>
    <t>Evang. Dekanat 
Rheingau-Taunus 
Aarstraße 44 
65232 Taunusstein</t>
  </si>
  <si>
    <t>Evang. Dekanat 
Rodgau
Theodor-Heuss-Ring 52
63128 Dietzenbach</t>
  </si>
  <si>
    <t>Evang. Dekanat 
Runkel
Frankfurter Straße 32 
65549 Limburg</t>
  </si>
  <si>
    <t>Evang. Dekanat 
Vogelsberg
Fulder Tor 28
36304 Alsfeld</t>
  </si>
  <si>
    <t>Evang. Dekanat 
Vorderer Odenwald 
Am Darmstädter Schloß 2 
64823 Groß-Umstadt</t>
  </si>
  <si>
    <t>Evang. Dekanat 
Weilburg
Konrad-Adenauer-Straße 5 
35781 Weilburg</t>
  </si>
  <si>
    <t>Evang. Dekanat 
Westerwald 
Neustrasse 42
56457 Westerburg</t>
  </si>
  <si>
    <t>Evang. Dekanat 
Wetterau
Hanauer Straße 31
61169 Friedberg</t>
  </si>
  <si>
    <t>Evang. Dekanat
Wiesbaden 
Schloßplatz 4
65183 Wiesbaden</t>
  </si>
  <si>
    <t>Evang. Dekanat 
Worms-Wonnegau
Seminariumsgasse 1  
67547 Worms</t>
  </si>
  <si>
    <t>Evang. Stadtdekanat 
Frankfurt-Offenbach
Kurt-Schumacher-Straße 23
60311 Frankfurt a.M.</t>
  </si>
  <si>
    <r>
      <rPr>
        <b/>
        <sz val="14"/>
        <rFont val="Arial"/>
        <family val="2"/>
      </rPr>
      <t>Nachweis der gehaltenen Gottesdienste
durch Prädikanten*innen und Lektoren*innen</t>
    </r>
    <r>
      <rPr>
        <b/>
        <sz val="10"/>
        <rFont val="Arial"/>
        <family val="2"/>
      </rPr>
      <t xml:space="preserve">
</t>
    </r>
  </si>
  <si>
    <t>Evang. Dekanat 
Alzey-Wöllstein 
Fischmarkt 3
55232 Alzey</t>
  </si>
  <si>
    <t>Name der Bank:</t>
  </si>
  <si>
    <t>Vakanz- oder 
Krankheitsvertretung</t>
  </si>
  <si>
    <t>Krankheitsvertretung</t>
  </si>
  <si>
    <t>Vakanzvertretung</t>
  </si>
  <si>
    <t>Auswahl des Verkehrsmittels</t>
  </si>
  <si>
    <t>PKW</t>
  </si>
  <si>
    <t>Öffentliche Verkehrsmittel</t>
  </si>
  <si>
    <t>Motorrad/ Motorroller</t>
  </si>
  <si>
    <t>Mofa</t>
  </si>
  <si>
    <t>Fahrrad</t>
  </si>
  <si>
    <t>gefahrene Kilometer mit PKW á 0,35 €</t>
  </si>
  <si>
    <t>gefahrene Kilometer mit Motorrad/ 
Motorroller á 0,18 €</t>
  </si>
  <si>
    <t>gefahrene Kilometer mit Mofa á 0,08 €</t>
  </si>
  <si>
    <t>gefahrene Kilometer mit Fahrrad á 0,05 €</t>
  </si>
  <si>
    <t>Fahrtkosten</t>
  </si>
  <si>
    <t>Zusatzangaben: Öffentliche Verkehrsmittel</t>
  </si>
  <si>
    <t>Fahrschein
 siehe Anlage</t>
  </si>
  <si>
    <t>Kosten für Fahrschein</t>
  </si>
  <si>
    <t>Berechnung der Gottesdienste:</t>
  </si>
  <si>
    <t>Nachgewiesene Kosten für Öffentliche Verkehrsmittel</t>
  </si>
  <si>
    <t>Fahrschein Anlage</t>
  </si>
  <si>
    <t xml:space="preserve">        EKHN, Referat Kirchliche Dienste und Rechtsfragen (Ia) Stand 03/2019, Formularnr.: N000073V001D200316
</t>
  </si>
  <si>
    <r>
      <t>Ich bestätige, dass die erhaltene Aufwandsentschädigung und die Fahrtkosten nicht in Verbindung mit meiner Haupttätigkeit stehen und deshalb als Einkünfte für ehrenamtliche Mitarbeit nicht der Versteuerung durch die auszahlende Stelle unterliegen.</t>
    </r>
    <r>
      <rPr>
        <u/>
        <sz val="10"/>
        <rFont val="Arial"/>
        <family val="2"/>
      </rPr>
      <t xml:space="preserve">
Erläuterung:</t>
    </r>
    <r>
      <rPr>
        <sz val="10"/>
        <rFont val="Arial"/>
        <family val="2"/>
      </rPr>
      <t xml:space="preserve">
- Einnahmen aus der Tätigkeit im Lektoren- und Prädikantendienst sind bis zur Höhe von max. 
720 Euro/Kalenderjahr nach § 3 Nr. 26a EStG steuerfrei.
oder
- Werden aus der Tätigkeit im Prädikanten- und Lektorendienst Einnahmen von mehr als 720 Euro/ Kalenderjahr erzielt, oder verwenden Sie den Freibetrag nach § 26a EStG bereits für ein weiteres ehrenamtliches Engagement, kommen die Regelungen des § 3 Nr. 12 und 13 EStG in Betracht:
a) Die Fahrtkostenerstattung ist nach § 3 Nr. 13 EStG steuerfrei, 
b) die Gottesdienstpauschalen sind nach § 3 Nr. 12 EStG bis zu 200 Euro/Monat bzw. 2.400 Euro/ Kalenderjahr steuerfrei. 
Für Fahrtkostenerstattungen und Aufwendungsersatz für den Prädikanten- und Lektorendienst kann die sog. „Übungsleiterpauschale“ nach § 3 Nr. 26 EStG nicht in Anspruch genommen werden, da diese Tätigkeit nicht in den Katalog der steuerbefreiten Tätigkeiten aufgenommen ist.
Gezahlte Fahrtkostenerstattungen und Aufwandsentschädigungen im Prädikanten- und Lektorendienst werden als Einkünfte aus ehrenamtlicher Tätigkeit kirchlicherseits nicht versteuert. Sie sind daher von den Ehrenamtlichen selbst unabhängig davon, ob sie aufgrund ihrer Höhe zu einer Steuerpflicht führen, im Rahmen der persönlichen Einkommenssteuererklärung jährlich gegenüber dem Finanzamt zu deklarieren. Dies haben die Ehrenamtlichen mit jeder Beantragung von Ersatz für Fahrtkosten und Aufwands-entschädigung gegenüber dem Dekanat durch Unterschrift zu bestätigen.
</t>
    </r>
    <r>
      <rPr>
        <b/>
        <sz val="10"/>
        <rFont val="Arial"/>
        <family val="2"/>
      </rPr>
      <t>Die Kenntnisnahme dieser Regularien wird durch Unterschrift bestätigt:</t>
    </r>
    <r>
      <rPr>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</si>
</sst>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quot;€&quot;\ #,##0.00_);\(&quot;€&quot;\ #,##0.00\)"/>
    <numFmt numFmtId="166" formatCode="#,##0.00\ &quot;€&quot;"/>
    <numFmt numFmtId="167" formatCode="##0\ &quot;km&quot;"/>
  </numFmts>
  <fonts count="16" x14ac:knownFonts="1">
    <font>
      <sz val="10"/>
      <name val="Arial"/>
    </font>
    <font>
      <b/>
      <sz val="10"/>
      <name val="Arial"/>
      <family val="2"/>
    </font>
    <font>
      <b/>
      <i/>
      <sz val="12"/>
      <name val="Arial"/>
      <family val="2"/>
    </font>
    <font>
      <b/>
      <sz val="8"/>
      <name val="Arial"/>
      <family val="2"/>
    </font>
    <font>
      <sz val="8"/>
      <name val="Arial"/>
      <family val="2"/>
    </font>
    <font>
      <b/>
      <sz val="14"/>
      <name val="Arial"/>
      <family val="2"/>
    </font>
    <font>
      <sz val="10"/>
      <name val="Arial"/>
      <family val="2"/>
    </font>
    <font>
      <b/>
      <sz val="9"/>
      <color theme="0" tint="-0.499984740745262"/>
      <name val="Arial"/>
      <family val="2"/>
    </font>
    <font>
      <sz val="7"/>
      <name val="Times New Roman"/>
      <family val="1"/>
    </font>
    <font>
      <sz val="10"/>
      <color rgb="FF808080"/>
      <name val="Arial"/>
      <family val="2"/>
    </font>
    <font>
      <b/>
      <sz val="9"/>
      <name val="Arial"/>
      <family val="2"/>
    </font>
    <font>
      <b/>
      <sz val="11"/>
      <name val="Arial"/>
      <family val="2"/>
    </font>
    <font>
      <sz val="10"/>
      <color theme="1"/>
      <name val="Arial"/>
      <family val="2"/>
    </font>
    <font>
      <b/>
      <sz val="10"/>
      <color rgb="FFFF0000"/>
      <name val="Arial"/>
      <family val="2"/>
    </font>
    <font>
      <i/>
      <sz val="8"/>
      <name val="Arial"/>
      <family val="2"/>
    </font>
    <font>
      <u/>
      <sz val="10"/>
      <name val="Arial"/>
      <family val="2"/>
    </font>
  </fonts>
  <fills count="5">
    <fill>
      <patternFill patternType="none"/>
    </fill>
    <fill>
      <patternFill patternType="gray125"/>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166">
    <xf numFmtId="0" fontId="0" fillId="0" borderId="0" xfId="0"/>
    <xf numFmtId="0" fontId="1" fillId="0" borderId="0" xfId="0" applyFont="1" applyAlignment="1">
      <alignment horizontal="right"/>
    </xf>
    <xf numFmtId="0" fontId="2" fillId="0" borderId="0" xfId="0" applyFont="1"/>
    <xf numFmtId="0" fontId="6" fillId="0" borderId="0" xfId="0" applyFont="1"/>
    <xf numFmtId="0" fontId="6" fillId="0" borderId="0" xfId="0" applyFont="1" applyAlignment="1">
      <alignment vertical="center" wrapText="1"/>
    </xf>
    <xf numFmtId="0" fontId="6" fillId="0" borderId="0" xfId="0" applyFont="1" applyAlignment="1">
      <alignmen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7" fillId="0" borderId="0" xfId="0" applyFont="1"/>
    <xf numFmtId="0" fontId="0" fillId="0" borderId="0" xfId="0" applyBorder="1"/>
    <xf numFmtId="0" fontId="0" fillId="0" borderId="0" xfId="0" applyBorder="1" applyAlignment="1"/>
    <xf numFmtId="0" fontId="0" fillId="0" borderId="0" xfId="0" applyBorder="1" applyAlignment="1">
      <alignment wrapText="1"/>
    </xf>
    <xf numFmtId="0" fontId="0" fillId="0" borderId="0" xfId="0" applyBorder="1" applyAlignment="1">
      <alignment horizontal="center"/>
    </xf>
    <xf numFmtId="0" fontId="0" fillId="0" borderId="0" xfId="0" applyAlignment="1">
      <alignment horizontal="center" vertical="top"/>
    </xf>
    <xf numFmtId="0" fontId="4" fillId="0" borderId="0" xfId="0" applyFont="1" applyBorder="1" applyAlignment="1">
      <alignment horizontal="left"/>
    </xf>
    <xf numFmtId="0" fontId="0" fillId="0" borderId="14" xfId="0" applyBorder="1"/>
    <xf numFmtId="0" fontId="0" fillId="0" borderId="15" xfId="0" applyBorder="1"/>
    <xf numFmtId="0" fontId="0" fillId="0" borderId="17" xfId="0" applyBorder="1"/>
    <xf numFmtId="0" fontId="0" fillId="0" borderId="18" xfId="0" applyBorder="1"/>
    <xf numFmtId="0" fontId="4" fillId="0" borderId="17" xfId="0" applyFont="1" applyBorder="1" applyAlignment="1">
      <alignment horizontal="left"/>
    </xf>
    <xf numFmtId="0" fontId="0" fillId="0" borderId="22" xfId="0" applyBorder="1"/>
    <xf numFmtId="0" fontId="4" fillId="0" borderId="18" xfId="0" applyFont="1" applyBorder="1" applyAlignment="1">
      <alignment wrapText="1"/>
    </xf>
    <xf numFmtId="0" fontId="4" fillId="0" borderId="0" xfId="0" applyFont="1" applyAlignment="1">
      <alignment wrapText="1"/>
    </xf>
    <xf numFmtId="0" fontId="0" fillId="0" borderId="0" xfId="0" applyBorder="1" applyAlignment="1">
      <alignment vertical="center"/>
    </xf>
    <xf numFmtId="0" fontId="0" fillId="0" borderId="0" xfId="0" applyBorder="1" applyAlignment="1">
      <alignment horizontal="left"/>
    </xf>
    <xf numFmtId="0" fontId="0" fillId="0" borderId="20" xfId="0" applyBorder="1"/>
    <xf numFmtId="0" fontId="0" fillId="0" borderId="21" xfId="0" applyBorder="1"/>
    <xf numFmtId="0" fontId="1" fillId="0" borderId="3" xfId="0" applyFont="1" applyBorder="1"/>
    <xf numFmtId="0" fontId="1" fillId="0" borderId="0" xfId="0" applyFont="1" applyBorder="1"/>
    <xf numFmtId="0" fontId="1" fillId="0" borderId="2" xfId="0" applyFont="1" applyBorder="1"/>
    <xf numFmtId="0" fontId="3" fillId="0" borderId="0" xfId="0" applyFont="1" applyBorder="1"/>
    <xf numFmtId="0" fontId="0" fillId="3" borderId="0" xfId="0" applyFill="1"/>
    <xf numFmtId="0" fontId="6" fillId="0" borderId="0" xfId="0" applyFont="1" applyAlignment="1">
      <alignment wrapText="1"/>
    </xf>
    <xf numFmtId="0" fontId="1" fillId="0" borderId="0" xfId="0" applyFont="1"/>
    <xf numFmtId="0" fontId="0" fillId="0" borderId="0" xfId="0" applyAlignment="1">
      <alignment wrapText="1"/>
    </xf>
    <xf numFmtId="0" fontId="12" fillId="0" borderId="0" xfId="0" applyFont="1" applyFill="1" applyAlignment="1"/>
    <xf numFmtId="0" fontId="6" fillId="0" borderId="0" xfId="0" applyFont="1" applyBorder="1"/>
    <xf numFmtId="0" fontId="0" fillId="3" borderId="0" xfId="0" applyFill="1" applyProtection="1">
      <protection locked="0"/>
    </xf>
    <xf numFmtId="0" fontId="13" fillId="0" borderId="0" xfId="0" applyFont="1" applyBorder="1" applyAlignment="1">
      <alignment horizontal="left"/>
    </xf>
    <xf numFmtId="0" fontId="13" fillId="0" borderId="0" xfId="0" applyFont="1" applyBorder="1" applyAlignment="1"/>
    <xf numFmtId="0" fontId="0" fillId="0" borderId="0" xfId="0" applyProtection="1">
      <protection locked="0"/>
    </xf>
    <xf numFmtId="0" fontId="0" fillId="3" borderId="4" xfId="0" applyFill="1" applyBorder="1" applyAlignment="1"/>
    <xf numFmtId="0" fontId="0" fillId="3" borderId="5" xfId="0" applyFill="1" applyBorder="1" applyAlignment="1"/>
    <xf numFmtId="14" fontId="4" fillId="0" borderId="19" xfId="0" applyNumberFormat="1" applyFont="1" applyBorder="1" applyAlignment="1" applyProtection="1">
      <alignment horizontal="left"/>
      <protection locked="0"/>
    </xf>
    <xf numFmtId="0" fontId="12" fillId="4" borderId="0" xfId="0" applyFont="1" applyFill="1"/>
    <xf numFmtId="0" fontId="0" fillId="0" borderId="0" xfId="0" applyAlignment="1" applyProtection="1">
      <protection locked="0"/>
    </xf>
    <xf numFmtId="0" fontId="13" fillId="0" borderId="0" xfId="0" applyFont="1" applyAlignment="1">
      <alignment horizontal="center"/>
    </xf>
    <xf numFmtId="0" fontId="0" fillId="0" borderId="0" xfId="0" applyAlignment="1"/>
    <xf numFmtId="0" fontId="6" fillId="0" borderId="0" xfId="0" applyFont="1" applyBorder="1" applyAlignment="1">
      <alignment horizontal="center"/>
    </xf>
    <xf numFmtId="0" fontId="0" fillId="0" borderId="0" xfId="0" applyAlignment="1">
      <alignment horizontal="left" vertical="top"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 xfId="0" applyFont="1" applyFill="1" applyBorder="1" applyAlignment="1" applyProtection="1">
      <alignment horizontal="left" vertical="center"/>
      <protection locked="0"/>
    </xf>
    <xf numFmtId="164"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wrapText="1"/>
      <protection locked="0"/>
    </xf>
    <xf numFmtId="167" fontId="4" fillId="0" borderId="1" xfId="0"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protection locked="0"/>
    </xf>
    <xf numFmtId="166" fontId="4" fillId="0" borderId="3" xfId="0" applyNumberFormat="1" applyFont="1" applyFill="1" applyBorder="1" applyAlignment="1" applyProtection="1">
      <alignment horizontal="center" vertical="center" wrapText="1"/>
      <protection locked="0"/>
    </xf>
    <xf numFmtId="0" fontId="0" fillId="0" borderId="0" xfId="0" applyFill="1"/>
    <xf numFmtId="0" fontId="4" fillId="0" borderId="0" xfId="0" applyFont="1" applyBorder="1" applyAlignment="1">
      <alignment horizontal="right"/>
    </xf>
    <xf numFmtId="0" fontId="4" fillId="0" borderId="26" xfId="0" applyFont="1" applyFill="1" applyBorder="1" applyAlignment="1" applyProtection="1">
      <alignment horizontal="left" vertical="center"/>
      <protection locked="0"/>
    </xf>
    <xf numFmtId="0" fontId="0" fillId="0" borderId="0" xfId="0" applyFill="1" applyProtection="1">
      <protection locked="0"/>
    </xf>
    <xf numFmtId="0" fontId="3"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Border="1" applyAlignment="1" applyProtection="1">
      <alignment horizontal="left"/>
      <protection locked="0"/>
    </xf>
    <xf numFmtId="0" fontId="10" fillId="0" borderId="0" xfId="0" applyFont="1" applyBorder="1" applyAlignment="1">
      <alignment horizontal="center" wrapText="1"/>
    </xf>
    <xf numFmtId="0" fontId="0" fillId="0" borderId="0" xfId="0" applyBorder="1" applyAlignment="1" applyProtection="1"/>
    <xf numFmtId="0" fontId="4" fillId="0" borderId="0" xfId="0" applyFont="1" applyBorder="1" applyAlignment="1">
      <alignment wrapText="1"/>
    </xf>
    <xf numFmtId="166" fontId="4" fillId="0" borderId="0" xfId="0" applyNumberFormat="1" applyFont="1" applyFill="1" applyBorder="1" applyAlignment="1" applyProtection="1">
      <alignment horizontal="center" vertical="center"/>
      <protection locked="0"/>
    </xf>
    <xf numFmtId="166" fontId="11" fillId="0" borderId="0" xfId="0" applyNumberFormat="1" applyFont="1" applyFill="1" applyBorder="1" applyAlignment="1">
      <alignment horizontal="center"/>
    </xf>
    <xf numFmtId="0" fontId="6" fillId="0" borderId="0" xfId="0" applyFont="1" applyBorder="1" applyAlignment="1">
      <alignment wrapText="1"/>
    </xf>
    <xf numFmtId="0" fontId="3" fillId="0" borderId="32" xfId="0" applyFont="1" applyBorder="1" applyAlignment="1">
      <alignment horizontal="left" wrapText="1"/>
    </xf>
    <xf numFmtId="0" fontId="3" fillId="0" borderId="32" xfId="0" applyFont="1" applyBorder="1" applyAlignment="1">
      <alignment wrapText="1"/>
    </xf>
    <xf numFmtId="166" fontId="11" fillId="0" borderId="0" xfId="0" applyNumberFormat="1" applyFont="1" applyFill="1" applyBorder="1" applyAlignment="1"/>
    <xf numFmtId="0" fontId="14" fillId="0" borderId="0" xfId="0" applyFont="1" applyAlignment="1">
      <alignment wrapText="1"/>
    </xf>
    <xf numFmtId="0" fontId="1" fillId="0" borderId="3" xfId="0" applyFont="1" applyFill="1" applyBorder="1" applyAlignment="1">
      <alignment horizontal="left"/>
    </xf>
    <xf numFmtId="0" fontId="1" fillId="0" borderId="0" xfId="0" applyFont="1" applyFill="1" applyBorder="1" applyAlignment="1">
      <alignment horizontal="left"/>
    </xf>
    <xf numFmtId="166" fontId="0" fillId="0" borderId="3" xfId="0" applyNumberFormat="1" applyBorder="1" applyProtection="1">
      <protection locked="0"/>
    </xf>
    <xf numFmtId="0" fontId="0" fillId="0" borderId="3" xfId="0" applyBorder="1" applyProtection="1">
      <protection locked="0"/>
    </xf>
    <xf numFmtId="1" fontId="4"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xf>
    <xf numFmtId="0" fontId="0" fillId="0" borderId="0" xfId="0" applyProtection="1"/>
    <xf numFmtId="166" fontId="4" fillId="0" borderId="3" xfId="0" applyNumberFormat="1" applyFont="1" applyFill="1" applyBorder="1" applyAlignment="1" applyProtection="1">
      <alignment horizontal="center" vertical="center" wrapText="1"/>
    </xf>
    <xf numFmtId="167" fontId="4" fillId="0" borderId="3" xfId="0" applyNumberFormat="1" applyFont="1" applyFill="1" applyBorder="1" applyAlignment="1" applyProtection="1">
      <alignment horizontal="center" vertical="center"/>
    </xf>
    <xf numFmtId="164" fontId="3" fillId="0" borderId="6" xfId="0" applyNumberFormat="1" applyFont="1" applyFill="1" applyBorder="1" applyAlignment="1" applyProtection="1">
      <alignment horizontal="right" vertical="center"/>
    </xf>
    <xf numFmtId="164" fontId="3" fillId="0" borderId="25" xfId="0" applyNumberFormat="1" applyFont="1" applyFill="1" applyBorder="1" applyAlignment="1" applyProtection="1">
      <alignment horizontal="right" vertical="center"/>
    </xf>
    <xf numFmtId="0" fontId="3" fillId="0" borderId="29" xfId="0" applyFont="1" applyFill="1" applyBorder="1" applyAlignment="1" applyProtection="1">
      <alignment horizontal="center" vertical="center" wrapText="1"/>
    </xf>
    <xf numFmtId="167" fontId="4" fillId="0" borderId="1"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3" fillId="0" borderId="10" xfId="0" applyFont="1" applyFill="1" applyBorder="1" applyAlignment="1">
      <alignment horizontal="left" vertical="center"/>
    </xf>
    <xf numFmtId="0" fontId="1" fillId="3" borderId="33" xfId="0" applyFont="1" applyFill="1" applyBorder="1" applyAlignment="1"/>
    <xf numFmtId="0" fontId="6" fillId="0" borderId="1" xfId="0" applyFont="1" applyBorder="1"/>
    <xf numFmtId="0" fontId="6" fillId="0" borderId="3" xfId="0" applyFont="1" applyBorder="1"/>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1" xfId="0" applyFont="1" applyBorder="1" applyAlignment="1">
      <alignment horizontal="left" vertical="center"/>
    </xf>
    <xf numFmtId="0" fontId="6" fillId="0" borderId="34" xfId="0" applyFont="1" applyBorder="1"/>
    <xf numFmtId="0" fontId="8" fillId="0" borderId="0" xfId="0" applyFont="1" applyBorder="1" applyAlignment="1">
      <alignment vertical="center"/>
    </xf>
    <xf numFmtId="0" fontId="0" fillId="0" borderId="0" xfId="0" applyAlignment="1">
      <alignment vertical="center"/>
    </xf>
    <xf numFmtId="0" fontId="9" fillId="0" borderId="0" xfId="0" applyFont="1" applyBorder="1" applyAlignment="1">
      <alignment horizontal="left" vertical="center" wrapText="1"/>
    </xf>
    <xf numFmtId="0" fontId="0" fillId="0" borderId="0" xfId="0" applyAlignment="1"/>
    <xf numFmtId="0" fontId="6" fillId="0" borderId="0" xfId="0" applyFont="1" applyAlignment="1">
      <alignment horizontal="center" vertical="top" wrapText="1"/>
    </xf>
    <xf numFmtId="0" fontId="0" fillId="0" borderId="0" xfId="0" applyAlignment="1">
      <alignment horizontal="center" vertical="top"/>
    </xf>
    <xf numFmtId="0" fontId="12" fillId="3" borderId="0" xfId="0" applyFont="1" applyFill="1" applyAlignment="1" applyProtection="1">
      <protection locked="0"/>
    </xf>
    <xf numFmtId="0" fontId="13" fillId="0" borderId="0" xfId="0" applyFont="1" applyAlignment="1">
      <alignment wrapText="1"/>
    </xf>
    <xf numFmtId="0" fontId="6" fillId="0" borderId="17" xfId="0" applyFont="1" applyBorder="1" applyAlignment="1">
      <alignment horizontal="center"/>
    </xf>
    <xf numFmtId="0" fontId="6" fillId="0" borderId="0" xfId="0" applyFont="1" applyBorder="1" applyAlignment="1">
      <alignment horizontal="center"/>
    </xf>
    <xf numFmtId="0" fontId="6" fillId="0" borderId="18" xfId="0" applyFont="1" applyBorder="1" applyAlignment="1">
      <alignment horizontal="center"/>
    </xf>
    <xf numFmtId="0" fontId="4" fillId="0" borderId="13" xfId="0" applyFont="1" applyBorder="1" applyAlignment="1">
      <alignment horizontal="right"/>
    </xf>
    <xf numFmtId="0" fontId="6" fillId="0" borderId="0" xfId="0" applyFont="1" applyAlignment="1">
      <alignment horizontal="left" vertical="top" wrapText="1"/>
    </xf>
    <xf numFmtId="0" fontId="0" fillId="0" borderId="0" xfId="0" applyAlignment="1">
      <alignment horizontal="left" vertical="top" wrapText="1"/>
    </xf>
    <xf numFmtId="0" fontId="0" fillId="0" borderId="6" xfId="0"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Alignment="1" applyProtection="1">
      <alignment horizontal="left"/>
      <protection locked="0"/>
    </xf>
    <xf numFmtId="0" fontId="1" fillId="0" borderId="3" xfId="0" applyFont="1" applyFill="1" applyBorder="1" applyAlignment="1">
      <alignment horizontal="left"/>
    </xf>
    <xf numFmtId="0" fontId="0" fillId="0" borderId="2" xfId="0" applyBorder="1" applyAlignment="1">
      <alignment horizontal="center"/>
    </xf>
    <xf numFmtId="0" fontId="3" fillId="0" borderId="13" xfId="0" applyFont="1" applyBorder="1" applyAlignment="1">
      <alignment horizontal="center" wrapText="1"/>
    </xf>
    <xf numFmtId="0" fontId="10" fillId="0" borderId="13" xfId="0" applyFont="1" applyBorder="1" applyAlignment="1">
      <alignment horizontal="center" wrapText="1"/>
    </xf>
    <xf numFmtId="0" fontId="1" fillId="0" borderId="24" xfId="0" applyFont="1" applyBorder="1" applyAlignment="1" applyProtection="1">
      <protection locked="0"/>
    </xf>
    <xf numFmtId="0" fontId="0" fillId="0" borderId="7" xfId="0" applyBorder="1" applyAlignment="1" applyProtection="1">
      <protection locked="0"/>
    </xf>
    <xf numFmtId="0" fontId="0" fillId="0" borderId="6" xfId="0" applyBorder="1" applyAlignment="1" applyProtection="1">
      <alignment horizontal="left" wrapText="1"/>
      <protection locked="0"/>
    </xf>
    <xf numFmtId="0" fontId="0" fillId="0" borderId="24" xfId="0" applyBorder="1" applyAlignment="1" applyProtection="1">
      <alignment horizontal="left" wrapText="1"/>
      <protection locked="0"/>
    </xf>
    <xf numFmtId="0" fontId="0" fillId="0" borderId="7" xfId="0" applyBorder="1" applyAlignment="1" applyProtection="1">
      <alignment horizontal="left" wrapText="1"/>
      <protection locked="0"/>
    </xf>
    <xf numFmtId="0" fontId="13" fillId="0" borderId="6" xfId="0" applyFont="1" applyBorder="1" applyAlignment="1" applyProtection="1">
      <alignment horizontal="left"/>
      <protection locked="0"/>
    </xf>
    <xf numFmtId="0" fontId="13" fillId="0" borderId="24" xfId="0" applyFont="1" applyBorder="1" applyAlignment="1" applyProtection="1">
      <alignment horizontal="left"/>
      <protection locked="0"/>
    </xf>
    <xf numFmtId="0" fontId="6" fillId="0" borderId="0" xfId="0" applyFont="1" applyAlignment="1">
      <alignment wrapText="1"/>
    </xf>
    <xf numFmtId="0" fontId="0" fillId="0" borderId="0" xfId="0" applyAlignment="1">
      <alignment wrapText="1"/>
    </xf>
    <xf numFmtId="0" fontId="13" fillId="0" borderId="0" xfId="0" applyFont="1" applyAlignment="1">
      <alignment horizontal="center"/>
    </xf>
    <xf numFmtId="0" fontId="1" fillId="2" borderId="0" xfId="0" applyFont="1" applyFill="1" applyAlignment="1">
      <alignment horizontal="left" vertical="top" wrapText="1"/>
    </xf>
    <xf numFmtId="0" fontId="6" fillId="0" borderId="6"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6" fillId="0" borderId="15" xfId="0" applyFont="1" applyBorder="1" applyAlignment="1" applyProtection="1"/>
    <xf numFmtId="0" fontId="0" fillId="0" borderId="15" xfId="0" applyBorder="1" applyAlignment="1" applyProtection="1"/>
    <xf numFmtId="0" fontId="0" fillId="0" borderId="16" xfId="0" applyBorder="1" applyAlignment="1" applyProtection="1"/>
    <xf numFmtId="0" fontId="0" fillId="0" borderId="0" xfId="0" applyAlignment="1" applyProtection="1"/>
    <xf numFmtId="0" fontId="0" fillId="0" borderId="18" xfId="0" applyBorder="1" applyAlignment="1" applyProtection="1"/>
    <xf numFmtId="0" fontId="0" fillId="0" borderId="2" xfId="0" applyBorder="1" applyAlignment="1" applyProtection="1"/>
    <xf numFmtId="0" fontId="0" fillId="0" borderId="23" xfId="0" applyBorder="1" applyAlignment="1" applyProtection="1"/>
    <xf numFmtId="0" fontId="1" fillId="0" borderId="6" xfId="0" applyFont="1" applyFill="1" applyBorder="1" applyAlignment="1" applyProtection="1">
      <alignment horizontal="center"/>
      <protection locked="0"/>
    </xf>
    <xf numFmtId="0" fontId="1" fillId="0" borderId="24" xfId="0" applyFont="1" applyFill="1" applyBorder="1" applyAlignment="1" applyProtection="1">
      <alignment horizontal="center"/>
      <protection locked="0"/>
    </xf>
    <xf numFmtId="0" fontId="1" fillId="0" borderId="25" xfId="0" applyFont="1" applyFill="1" applyBorder="1" applyAlignment="1" applyProtection="1">
      <alignment horizontal="center"/>
      <protection locked="0"/>
    </xf>
    <xf numFmtId="164" fontId="3" fillId="0" borderId="6" xfId="0" applyNumberFormat="1" applyFont="1" applyFill="1" applyBorder="1" applyAlignment="1" applyProtection="1">
      <alignment horizontal="right" vertical="center"/>
    </xf>
    <xf numFmtId="164" fontId="3" fillId="0" borderId="25" xfId="0" applyNumberFormat="1" applyFont="1" applyFill="1" applyBorder="1" applyAlignment="1" applyProtection="1">
      <alignment horizontal="right" vertical="center"/>
    </xf>
    <xf numFmtId="0" fontId="3" fillId="0" borderId="6" xfId="0" applyFont="1" applyFill="1" applyBorder="1" applyAlignment="1" applyProtection="1">
      <alignment horizontal="right" vertical="center" wrapText="1"/>
    </xf>
    <xf numFmtId="0" fontId="3" fillId="0" borderId="25" xfId="0" applyFont="1" applyFill="1" applyBorder="1" applyAlignment="1" applyProtection="1">
      <alignment horizontal="right" vertical="center" wrapText="1"/>
    </xf>
    <xf numFmtId="0" fontId="11" fillId="0" borderId="3" xfId="0" applyFont="1" applyFill="1" applyBorder="1" applyAlignment="1">
      <alignment horizontal="right" vertical="center"/>
    </xf>
    <xf numFmtId="0" fontId="1" fillId="3" borderId="0" xfId="0" applyFont="1" applyFill="1" applyAlignment="1">
      <alignment horizontal="center" vertical="top" wrapText="1"/>
    </xf>
    <xf numFmtId="166" fontId="11" fillId="0" borderId="6" xfId="0" applyNumberFormat="1" applyFont="1" applyFill="1" applyBorder="1" applyAlignment="1">
      <alignment horizontal="center"/>
    </xf>
    <xf numFmtId="166" fontId="11" fillId="0" borderId="24" xfId="0" applyNumberFormat="1" applyFont="1" applyFill="1" applyBorder="1" applyAlignment="1">
      <alignment horizontal="center"/>
    </xf>
    <xf numFmtId="166" fontId="11" fillId="0" borderId="25" xfId="0" applyNumberFormat="1" applyFont="1" applyFill="1" applyBorder="1" applyAlignment="1">
      <alignment horizont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165" fontId="10" fillId="0" borderId="26" xfId="0" applyNumberFormat="1" applyFont="1" applyFill="1" applyBorder="1" applyAlignment="1" applyProtection="1">
      <alignment horizontal="left" vertical="center" wrapText="1"/>
    </xf>
    <xf numFmtId="165" fontId="10" fillId="0" borderId="27" xfId="0" applyNumberFormat="1" applyFont="1" applyFill="1" applyBorder="1" applyAlignment="1" applyProtection="1">
      <alignment horizontal="left" vertical="center" wrapText="1"/>
    </xf>
    <xf numFmtId="165" fontId="10" fillId="0" borderId="1" xfId="0" applyNumberFormat="1" applyFont="1" applyFill="1" applyBorder="1" applyAlignment="1" applyProtection="1">
      <alignment horizontal="left" vertical="center" wrapText="1"/>
    </xf>
    <xf numFmtId="14" fontId="0" fillId="0" borderId="8" xfId="0" applyNumberFormat="1" applyBorder="1" applyAlignment="1" applyProtection="1">
      <alignment horizontal="left"/>
      <protection locked="0"/>
    </xf>
    <xf numFmtId="14" fontId="0" fillId="0" borderId="28" xfId="0" applyNumberFormat="1" applyBorder="1" applyAlignment="1" applyProtection="1">
      <alignment horizontal="left"/>
      <protection locked="0"/>
    </xf>
    <xf numFmtId="0" fontId="0" fillId="0" borderId="9" xfId="0" applyBorder="1" applyAlignment="1" applyProtection="1">
      <alignment horizontal="left"/>
      <protection locked="0"/>
    </xf>
    <xf numFmtId="0" fontId="1" fillId="0" borderId="0" xfId="0" applyFont="1" applyAlignment="1" applyProtection="1">
      <alignment wrapText="1"/>
      <protection locked="0"/>
    </xf>
    <xf numFmtId="0" fontId="0" fillId="0" borderId="0" xfId="0" applyAlignment="1" applyProtection="1">
      <protection locked="0"/>
    </xf>
  </cellXfs>
  <cellStyles count="1">
    <cellStyle name="Standard"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Hilfsblatt!$A$8" lockText="1" noThreeD="1"/>
</file>

<file path=xl/ctrlProps/ctrlProp10.xml><?xml version="1.0" encoding="utf-8"?>
<formControlPr xmlns="http://schemas.microsoft.com/office/spreadsheetml/2009/9/main" objectType="CheckBox" fmlaLink="Hilfsblatt!$B$12" lockText="1" noThreeD="1"/>
</file>

<file path=xl/ctrlProps/ctrlProp11.xml><?xml version="1.0" encoding="utf-8"?>
<formControlPr xmlns="http://schemas.microsoft.com/office/spreadsheetml/2009/9/main" objectType="CheckBox" fmlaLink="Hilfsblatt!$A$15" lockText="1" noThreeD="1"/>
</file>

<file path=xl/ctrlProps/ctrlProp12.xml><?xml version="1.0" encoding="utf-8"?>
<formControlPr xmlns="http://schemas.microsoft.com/office/spreadsheetml/2009/9/main" objectType="CheckBox" fmlaLink="Hilfsblatt!$B$15" lockText="1" noThreeD="1"/>
</file>

<file path=xl/ctrlProps/ctrlProp13.xml><?xml version="1.0" encoding="utf-8"?>
<formControlPr xmlns="http://schemas.microsoft.com/office/spreadsheetml/2009/9/main" objectType="CheckBox" fmlaLink="Hilfsblatt!$A$16" lockText="1" noThreeD="1"/>
</file>

<file path=xl/ctrlProps/ctrlProp14.xml><?xml version="1.0" encoding="utf-8"?>
<formControlPr xmlns="http://schemas.microsoft.com/office/spreadsheetml/2009/9/main" objectType="CheckBox" fmlaLink="Hilfsblatt!$B$16" lockText="1" noThreeD="1"/>
</file>

<file path=xl/ctrlProps/ctrlProp15.xml><?xml version="1.0" encoding="utf-8"?>
<formControlPr xmlns="http://schemas.microsoft.com/office/spreadsheetml/2009/9/main" objectType="CheckBox" fmlaLink="Hilfsblatt!$A$17" lockText="1" noThreeD="1"/>
</file>

<file path=xl/ctrlProps/ctrlProp16.xml><?xml version="1.0" encoding="utf-8"?>
<formControlPr xmlns="http://schemas.microsoft.com/office/spreadsheetml/2009/9/main" objectType="CheckBox" fmlaLink="Hilfsblatt!$B$17" lockText="1" noThreeD="1"/>
</file>

<file path=xl/ctrlProps/ctrlProp17.xml><?xml version="1.0" encoding="utf-8"?>
<formControlPr xmlns="http://schemas.microsoft.com/office/spreadsheetml/2009/9/main" objectType="CheckBox" fmlaLink="Hilfsblatt!$A$18" lockText="1" noThreeD="1"/>
</file>

<file path=xl/ctrlProps/ctrlProp18.xml><?xml version="1.0" encoding="utf-8"?>
<formControlPr xmlns="http://schemas.microsoft.com/office/spreadsheetml/2009/9/main" objectType="CheckBox" fmlaLink="Hilfsblatt!$B$18" lockText="1" noThreeD="1"/>
</file>

<file path=xl/ctrlProps/ctrlProp19.xml><?xml version="1.0" encoding="utf-8"?>
<formControlPr xmlns="http://schemas.microsoft.com/office/spreadsheetml/2009/9/main" objectType="CheckBox" fmlaLink="Hilfsblatt!$A$19" lockText="1" noThreeD="1"/>
</file>

<file path=xl/ctrlProps/ctrlProp2.xml><?xml version="1.0" encoding="utf-8"?>
<formControlPr xmlns="http://schemas.microsoft.com/office/spreadsheetml/2009/9/main" objectType="CheckBox" fmlaLink="Hilfsblatt!$A$9" lockText="1" noThreeD="1"/>
</file>

<file path=xl/ctrlProps/ctrlProp20.xml><?xml version="1.0" encoding="utf-8"?>
<formControlPr xmlns="http://schemas.microsoft.com/office/spreadsheetml/2009/9/main" objectType="CheckBox" fmlaLink="Hilfsblatt!$B$19" lockText="1" noThreeD="1"/>
</file>

<file path=xl/ctrlProps/ctrlProp21.xml><?xml version="1.0" encoding="utf-8"?>
<formControlPr xmlns="http://schemas.microsoft.com/office/spreadsheetml/2009/9/main" objectType="CheckBox" fmlaLink="Hilfsblatt!$A$20" lockText="1" noThreeD="1"/>
</file>

<file path=xl/ctrlProps/ctrlProp22.xml><?xml version="1.0" encoding="utf-8"?>
<formControlPr xmlns="http://schemas.microsoft.com/office/spreadsheetml/2009/9/main" objectType="CheckBox" fmlaLink="Hilfsblatt!$B$20" lockText="1" noThreeD="1"/>
</file>

<file path=xl/ctrlProps/ctrlProp23.xml><?xml version="1.0" encoding="utf-8"?>
<formControlPr xmlns="http://schemas.microsoft.com/office/spreadsheetml/2009/9/main" objectType="CheckBox" fmlaLink="Hilfsblatt!$A$21" lockText="1" noThreeD="1"/>
</file>

<file path=xl/ctrlProps/ctrlProp24.xml><?xml version="1.0" encoding="utf-8"?>
<formControlPr xmlns="http://schemas.microsoft.com/office/spreadsheetml/2009/9/main" objectType="CheckBox" fmlaLink="Hilfsblatt!$B$21" lockText="1" noThreeD="1"/>
</file>

<file path=xl/ctrlProps/ctrlProp25.xml><?xml version="1.0" encoding="utf-8"?>
<formControlPr xmlns="http://schemas.microsoft.com/office/spreadsheetml/2009/9/main" objectType="CheckBox" fmlaLink="Hilfsblatt!$A$23" lockText="1" noThreeD="1"/>
</file>

<file path=xl/ctrlProps/ctrlProp26.xml><?xml version="1.0" encoding="utf-8"?>
<formControlPr xmlns="http://schemas.microsoft.com/office/spreadsheetml/2009/9/main" objectType="CheckBox" fmlaLink="Hilfsblatt!$B$23" lockText="1" noThreeD="1"/>
</file>

<file path=xl/ctrlProps/ctrlProp27.xml><?xml version="1.0" encoding="utf-8"?>
<formControlPr xmlns="http://schemas.microsoft.com/office/spreadsheetml/2009/9/main" objectType="CheckBox" fmlaLink="Hilfsblatt!$A$13" lockText="1" noThreeD="1"/>
</file>

<file path=xl/ctrlProps/ctrlProp28.xml><?xml version="1.0" encoding="utf-8"?>
<formControlPr xmlns="http://schemas.microsoft.com/office/spreadsheetml/2009/9/main" objectType="CheckBox" fmlaLink="Hilfsblatt!$B$13" lockText="1" noThreeD="1"/>
</file>

<file path=xl/ctrlProps/ctrlProp29.xml><?xml version="1.0" encoding="utf-8"?>
<formControlPr xmlns="http://schemas.microsoft.com/office/spreadsheetml/2009/9/main" objectType="CheckBox" fmlaLink="Hilfsblatt!$A$14" lockText="1" noThreeD="1"/>
</file>

<file path=xl/ctrlProps/ctrlProp3.xml><?xml version="1.0" encoding="utf-8"?>
<formControlPr xmlns="http://schemas.microsoft.com/office/spreadsheetml/2009/9/main" objectType="CheckBox" fmlaLink="Hilfsblatt!$A$10" lockText="1" noThreeD="1"/>
</file>

<file path=xl/ctrlProps/ctrlProp30.xml><?xml version="1.0" encoding="utf-8"?>
<formControlPr xmlns="http://schemas.microsoft.com/office/spreadsheetml/2009/9/main" objectType="CheckBox" fmlaLink="Hilfsblatt!$B$14" lockText="1" noThreeD="1"/>
</file>

<file path=xl/ctrlProps/ctrlProp31.xml><?xml version="1.0" encoding="utf-8"?>
<formControlPr xmlns="http://schemas.microsoft.com/office/spreadsheetml/2009/9/main" objectType="CheckBox" fmlaLink="Hilfsblatt!$A$22" lockText="1" noThreeD="1"/>
</file>

<file path=xl/ctrlProps/ctrlProp32.xml><?xml version="1.0" encoding="utf-8"?>
<formControlPr xmlns="http://schemas.microsoft.com/office/spreadsheetml/2009/9/main" objectType="CheckBox" fmlaLink="Hilfsblatt!$B$22" lockText="1" noThreeD="1"/>
</file>

<file path=xl/ctrlProps/ctrlProp33.xml><?xml version="1.0" encoding="utf-8"?>
<formControlPr xmlns="http://schemas.microsoft.com/office/spreadsheetml/2009/9/main" objectType="CheckBox" fmlaLink="Hilfsblatt!$D$8" lockText="1" noThreeD="1"/>
</file>

<file path=xl/ctrlProps/ctrlProp34.xml><?xml version="1.0" encoding="utf-8"?>
<formControlPr xmlns="http://schemas.microsoft.com/office/spreadsheetml/2009/9/main" objectType="CheckBox" fmlaLink="Hilfsblatt!$D$9" lockText="1" noThreeD="1"/>
</file>

<file path=xl/ctrlProps/ctrlProp35.xml><?xml version="1.0" encoding="utf-8"?>
<formControlPr xmlns="http://schemas.microsoft.com/office/spreadsheetml/2009/9/main" objectType="CheckBox" fmlaLink="Hilfsblatt!$D$10" lockText="1" noThreeD="1"/>
</file>

<file path=xl/ctrlProps/ctrlProp36.xml><?xml version="1.0" encoding="utf-8"?>
<formControlPr xmlns="http://schemas.microsoft.com/office/spreadsheetml/2009/9/main" objectType="CheckBox" fmlaLink="Hilfsblatt!$D$11" lockText="1" noThreeD="1"/>
</file>

<file path=xl/ctrlProps/ctrlProp37.xml><?xml version="1.0" encoding="utf-8"?>
<formControlPr xmlns="http://schemas.microsoft.com/office/spreadsheetml/2009/9/main" objectType="CheckBox" fmlaLink="Hilfsblatt!$D$12" lockText="1" noThreeD="1"/>
</file>

<file path=xl/ctrlProps/ctrlProp38.xml><?xml version="1.0" encoding="utf-8"?>
<formControlPr xmlns="http://schemas.microsoft.com/office/spreadsheetml/2009/9/main" objectType="CheckBox" fmlaLink="Hilfsblatt!$D$13" lockText="1" noThreeD="1"/>
</file>

<file path=xl/ctrlProps/ctrlProp39.xml><?xml version="1.0" encoding="utf-8"?>
<formControlPr xmlns="http://schemas.microsoft.com/office/spreadsheetml/2009/9/main" objectType="CheckBox" fmlaLink="Hilfsblatt!$D$14" lockText="1" noThreeD="1"/>
</file>

<file path=xl/ctrlProps/ctrlProp4.xml><?xml version="1.0" encoding="utf-8"?>
<formControlPr xmlns="http://schemas.microsoft.com/office/spreadsheetml/2009/9/main" objectType="CheckBox" fmlaLink="Hilfsblatt!$A$11" lockText="1" noThreeD="1"/>
</file>

<file path=xl/ctrlProps/ctrlProp40.xml><?xml version="1.0" encoding="utf-8"?>
<formControlPr xmlns="http://schemas.microsoft.com/office/spreadsheetml/2009/9/main" objectType="CheckBox" fmlaLink="Hilfsblatt!$D$15" lockText="1" noThreeD="1"/>
</file>

<file path=xl/ctrlProps/ctrlProp41.xml><?xml version="1.0" encoding="utf-8"?>
<formControlPr xmlns="http://schemas.microsoft.com/office/spreadsheetml/2009/9/main" objectType="CheckBox" fmlaLink="Hilfsblatt!$D$16" lockText="1" noThreeD="1"/>
</file>

<file path=xl/ctrlProps/ctrlProp42.xml><?xml version="1.0" encoding="utf-8"?>
<formControlPr xmlns="http://schemas.microsoft.com/office/spreadsheetml/2009/9/main" objectType="CheckBox" fmlaLink="Hilfsblatt!$D$17" lockText="1" noThreeD="1"/>
</file>

<file path=xl/ctrlProps/ctrlProp43.xml><?xml version="1.0" encoding="utf-8"?>
<formControlPr xmlns="http://schemas.microsoft.com/office/spreadsheetml/2009/9/main" objectType="CheckBox" fmlaLink="Hilfsblatt!$D$18" lockText="1" noThreeD="1"/>
</file>

<file path=xl/ctrlProps/ctrlProp44.xml><?xml version="1.0" encoding="utf-8"?>
<formControlPr xmlns="http://schemas.microsoft.com/office/spreadsheetml/2009/9/main" objectType="CheckBox" fmlaLink="Hilfsblatt!$D$19" lockText="1" noThreeD="1"/>
</file>

<file path=xl/ctrlProps/ctrlProp45.xml><?xml version="1.0" encoding="utf-8"?>
<formControlPr xmlns="http://schemas.microsoft.com/office/spreadsheetml/2009/9/main" objectType="CheckBox" fmlaLink="Hilfsblatt!$D$20" lockText="1" noThreeD="1"/>
</file>

<file path=xl/ctrlProps/ctrlProp46.xml><?xml version="1.0" encoding="utf-8"?>
<formControlPr xmlns="http://schemas.microsoft.com/office/spreadsheetml/2009/9/main" objectType="CheckBox" fmlaLink="Hilfsblatt!$D$21" lockText="1" noThreeD="1"/>
</file>

<file path=xl/ctrlProps/ctrlProp47.xml><?xml version="1.0" encoding="utf-8"?>
<formControlPr xmlns="http://schemas.microsoft.com/office/spreadsheetml/2009/9/main" objectType="CheckBox" fmlaLink="Hilfsblatt!$D$22" lockText="1" noThreeD="1"/>
</file>

<file path=xl/ctrlProps/ctrlProp48.xml><?xml version="1.0" encoding="utf-8"?>
<formControlPr xmlns="http://schemas.microsoft.com/office/spreadsheetml/2009/9/main" objectType="CheckBox" fmlaLink="Hilfsblatt!$D$23" lockText="1" noThreeD="1"/>
</file>

<file path=xl/ctrlProps/ctrlProp5.xml><?xml version="1.0" encoding="utf-8"?>
<formControlPr xmlns="http://schemas.microsoft.com/office/spreadsheetml/2009/9/main" objectType="CheckBox" fmlaLink="Hilfsblatt!$B$8" lockText="1" noThreeD="1"/>
</file>

<file path=xl/ctrlProps/ctrlProp6.xml><?xml version="1.0" encoding="utf-8"?>
<formControlPr xmlns="http://schemas.microsoft.com/office/spreadsheetml/2009/9/main" objectType="CheckBox" fmlaLink="Hilfsblatt!$B$9" lockText="1" noThreeD="1"/>
</file>

<file path=xl/ctrlProps/ctrlProp7.xml><?xml version="1.0" encoding="utf-8"?>
<formControlPr xmlns="http://schemas.microsoft.com/office/spreadsheetml/2009/9/main" objectType="CheckBox" fmlaLink="Hilfsblatt!$B$10" lockText="1" noThreeD="1"/>
</file>

<file path=xl/ctrlProps/ctrlProp8.xml><?xml version="1.0" encoding="utf-8"?>
<formControlPr xmlns="http://schemas.microsoft.com/office/spreadsheetml/2009/9/main" objectType="CheckBox" fmlaLink="Hilfsblatt!$B$11" lockText="1" noThreeD="1"/>
</file>

<file path=xl/ctrlProps/ctrlProp9.xml><?xml version="1.0" encoding="utf-8"?>
<formControlPr xmlns="http://schemas.microsoft.com/office/spreadsheetml/2009/9/main" objectType="CheckBox" fmlaLink="Hilfsblatt!$A$1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327660</xdr:colOff>
          <xdr:row>23</xdr:row>
          <xdr:rowOff>60960</xdr:rowOff>
        </xdr:from>
        <xdr:to>
          <xdr:col>3</xdr:col>
          <xdr:colOff>541020</xdr:colOff>
          <xdr:row>23</xdr:row>
          <xdr:rowOff>274320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24</xdr:row>
          <xdr:rowOff>45720</xdr:rowOff>
        </xdr:from>
        <xdr:to>
          <xdr:col>3</xdr:col>
          <xdr:colOff>708660</xdr:colOff>
          <xdr:row>24</xdr:row>
          <xdr:rowOff>251460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25</xdr:row>
          <xdr:rowOff>68580</xdr:rowOff>
        </xdr:from>
        <xdr:to>
          <xdr:col>3</xdr:col>
          <xdr:colOff>533400</xdr:colOff>
          <xdr:row>25</xdr:row>
          <xdr:rowOff>251460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26</xdr:row>
          <xdr:rowOff>60960</xdr:rowOff>
        </xdr:from>
        <xdr:to>
          <xdr:col>3</xdr:col>
          <xdr:colOff>563880</xdr:colOff>
          <xdr:row>26</xdr:row>
          <xdr:rowOff>274320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23</xdr:row>
          <xdr:rowOff>60960</xdr:rowOff>
        </xdr:from>
        <xdr:to>
          <xdr:col>4</xdr:col>
          <xdr:colOff>579120</xdr:colOff>
          <xdr:row>23</xdr:row>
          <xdr:rowOff>251460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24</xdr:row>
          <xdr:rowOff>60960</xdr:rowOff>
        </xdr:from>
        <xdr:to>
          <xdr:col>4</xdr:col>
          <xdr:colOff>579120</xdr:colOff>
          <xdr:row>24</xdr:row>
          <xdr:rowOff>251460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25</xdr:row>
          <xdr:rowOff>60960</xdr:rowOff>
        </xdr:from>
        <xdr:to>
          <xdr:col>4</xdr:col>
          <xdr:colOff>579120</xdr:colOff>
          <xdr:row>25</xdr:row>
          <xdr:rowOff>251460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26</xdr:row>
          <xdr:rowOff>60960</xdr:rowOff>
        </xdr:from>
        <xdr:to>
          <xdr:col>4</xdr:col>
          <xdr:colOff>579120</xdr:colOff>
          <xdr:row>26</xdr:row>
          <xdr:rowOff>251460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xdr:twoCellAnchor editAs="oneCell">
    <xdr:from>
      <xdr:col>0</xdr:col>
      <xdr:colOff>85725</xdr:colOff>
      <xdr:row>81</xdr:row>
      <xdr:rowOff>9525</xdr:rowOff>
    </xdr:from>
    <xdr:to>
      <xdr:col>0</xdr:col>
      <xdr:colOff>283210</xdr:colOff>
      <xdr:row>81</xdr:row>
      <xdr:rowOff>205740</xdr:rowOff>
    </xdr:to>
    <xdr:pic>
      <xdr:nvPicPr>
        <xdr:cNvPr id="12" name="Grafik 11" descr="Bildergebnis fÃ¼r mini logo ekh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8588"/>
        <a:stretch/>
      </xdr:blipFill>
      <xdr:spPr bwMode="auto">
        <a:xfrm>
          <a:off x="85725" y="22202775"/>
          <a:ext cx="197485" cy="196215"/>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3</xdr:col>
          <xdr:colOff>327660</xdr:colOff>
          <xdr:row>27</xdr:row>
          <xdr:rowOff>60960</xdr:rowOff>
        </xdr:from>
        <xdr:to>
          <xdr:col>3</xdr:col>
          <xdr:colOff>563880</xdr:colOff>
          <xdr:row>27</xdr:row>
          <xdr:rowOff>274320</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27</xdr:row>
          <xdr:rowOff>60960</xdr:rowOff>
        </xdr:from>
        <xdr:to>
          <xdr:col>4</xdr:col>
          <xdr:colOff>579120</xdr:colOff>
          <xdr:row>27</xdr:row>
          <xdr:rowOff>251460</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30</xdr:row>
          <xdr:rowOff>60960</xdr:rowOff>
        </xdr:from>
        <xdr:to>
          <xdr:col>3</xdr:col>
          <xdr:colOff>563880</xdr:colOff>
          <xdr:row>30</xdr:row>
          <xdr:rowOff>274320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30</xdr:row>
          <xdr:rowOff>60960</xdr:rowOff>
        </xdr:from>
        <xdr:to>
          <xdr:col>4</xdr:col>
          <xdr:colOff>579120</xdr:colOff>
          <xdr:row>30</xdr:row>
          <xdr:rowOff>251460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31</xdr:row>
          <xdr:rowOff>60960</xdr:rowOff>
        </xdr:from>
        <xdr:to>
          <xdr:col>3</xdr:col>
          <xdr:colOff>563880</xdr:colOff>
          <xdr:row>31</xdr:row>
          <xdr:rowOff>274320</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31</xdr:row>
          <xdr:rowOff>60960</xdr:rowOff>
        </xdr:from>
        <xdr:to>
          <xdr:col>4</xdr:col>
          <xdr:colOff>579120</xdr:colOff>
          <xdr:row>31</xdr:row>
          <xdr:rowOff>251460</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32</xdr:row>
          <xdr:rowOff>60960</xdr:rowOff>
        </xdr:from>
        <xdr:to>
          <xdr:col>3</xdr:col>
          <xdr:colOff>563880</xdr:colOff>
          <xdr:row>32</xdr:row>
          <xdr:rowOff>274320</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32</xdr:row>
          <xdr:rowOff>60960</xdr:rowOff>
        </xdr:from>
        <xdr:to>
          <xdr:col>4</xdr:col>
          <xdr:colOff>579120</xdr:colOff>
          <xdr:row>32</xdr:row>
          <xdr:rowOff>251460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33</xdr:row>
          <xdr:rowOff>60960</xdr:rowOff>
        </xdr:from>
        <xdr:to>
          <xdr:col>3</xdr:col>
          <xdr:colOff>563880</xdr:colOff>
          <xdr:row>33</xdr:row>
          <xdr:rowOff>274320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33</xdr:row>
          <xdr:rowOff>60960</xdr:rowOff>
        </xdr:from>
        <xdr:to>
          <xdr:col>4</xdr:col>
          <xdr:colOff>579120</xdr:colOff>
          <xdr:row>33</xdr:row>
          <xdr:rowOff>251460</xdr:rowOff>
        </xdr:to>
        <xdr:sp macro="" textlink="">
          <xdr:nvSpPr>
            <xdr:cNvPr id="1119" name="Check Box 95" hidden="1">
              <a:extLst>
                <a:ext uri="{63B3BB69-23CF-44E3-9099-C40C66FF867C}">
                  <a14:compatExt spid="_x0000_s1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34</xdr:row>
          <xdr:rowOff>60960</xdr:rowOff>
        </xdr:from>
        <xdr:to>
          <xdr:col>3</xdr:col>
          <xdr:colOff>563880</xdr:colOff>
          <xdr:row>34</xdr:row>
          <xdr:rowOff>274320</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34</xdr:row>
          <xdr:rowOff>60960</xdr:rowOff>
        </xdr:from>
        <xdr:to>
          <xdr:col>4</xdr:col>
          <xdr:colOff>579120</xdr:colOff>
          <xdr:row>34</xdr:row>
          <xdr:rowOff>251460</xdr:rowOff>
        </xdr:to>
        <xdr:sp macro="" textlink="">
          <xdr:nvSpPr>
            <xdr:cNvPr id="1121" name="Check Box 97" hidden="1">
              <a:extLst>
                <a:ext uri="{63B3BB69-23CF-44E3-9099-C40C66FF867C}">
                  <a14:compatExt spid="_x0000_s1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35</xdr:row>
          <xdr:rowOff>60960</xdr:rowOff>
        </xdr:from>
        <xdr:to>
          <xdr:col>3</xdr:col>
          <xdr:colOff>563880</xdr:colOff>
          <xdr:row>35</xdr:row>
          <xdr:rowOff>274320</xdr:rowOff>
        </xdr:to>
        <xdr:sp macro="" textlink="">
          <xdr:nvSpPr>
            <xdr:cNvPr id="1122" name="Check Box 98" hidden="1">
              <a:extLst>
                <a:ext uri="{63B3BB69-23CF-44E3-9099-C40C66FF867C}">
                  <a14:compatExt spid="_x0000_s1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35</xdr:row>
          <xdr:rowOff>60960</xdr:rowOff>
        </xdr:from>
        <xdr:to>
          <xdr:col>4</xdr:col>
          <xdr:colOff>579120</xdr:colOff>
          <xdr:row>35</xdr:row>
          <xdr:rowOff>251460</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36</xdr:row>
          <xdr:rowOff>60960</xdr:rowOff>
        </xdr:from>
        <xdr:to>
          <xdr:col>3</xdr:col>
          <xdr:colOff>563880</xdr:colOff>
          <xdr:row>36</xdr:row>
          <xdr:rowOff>274320</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36</xdr:row>
          <xdr:rowOff>60960</xdr:rowOff>
        </xdr:from>
        <xdr:to>
          <xdr:col>4</xdr:col>
          <xdr:colOff>579120</xdr:colOff>
          <xdr:row>36</xdr:row>
          <xdr:rowOff>251460</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38</xdr:row>
          <xdr:rowOff>60960</xdr:rowOff>
        </xdr:from>
        <xdr:to>
          <xdr:col>3</xdr:col>
          <xdr:colOff>563880</xdr:colOff>
          <xdr:row>38</xdr:row>
          <xdr:rowOff>274320</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38</xdr:row>
          <xdr:rowOff>60960</xdr:rowOff>
        </xdr:from>
        <xdr:to>
          <xdr:col>4</xdr:col>
          <xdr:colOff>579120</xdr:colOff>
          <xdr:row>38</xdr:row>
          <xdr:rowOff>251460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28</xdr:row>
          <xdr:rowOff>60960</xdr:rowOff>
        </xdr:from>
        <xdr:to>
          <xdr:col>3</xdr:col>
          <xdr:colOff>563880</xdr:colOff>
          <xdr:row>28</xdr:row>
          <xdr:rowOff>274320</xdr:rowOff>
        </xdr:to>
        <xdr:sp macro="" textlink="">
          <xdr:nvSpPr>
            <xdr:cNvPr id="1140" name="Check Box 116" hidden="1">
              <a:extLst>
                <a:ext uri="{63B3BB69-23CF-44E3-9099-C40C66FF867C}">
                  <a14:compatExt spid="_x0000_s1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28</xdr:row>
          <xdr:rowOff>60960</xdr:rowOff>
        </xdr:from>
        <xdr:to>
          <xdr:col>4</xdr:col>
          <xdr:colOff>579120</xdr:colOff>
          <xdr:row>28</xdr:row>
          <xdr:rowOff>251460</xdr:rowOff>
        </xdr:to>
        <xdr:sp macro="" textlink="">
          <xdr:nvSpPr>
            <xdr:cNvPr id="1141" name="Check Box 117" hidden="1">
              <a:extLst>
                <a:ext uri="{63B3BB69-23CF-44E3-9099-C40C66FF867C}">
                  <a14:compatExt spid="_x0000_s1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29</xdr:row>
          <xdr:rowOff>60960</xdr:rowOff>
        </xdr:from>
        <xdr:to>
          <xdr:col>3</xdr:col>
          <xdr:colOff>563880</xdr:colOff>
          <xdr:row>29</xdr:row>
          <xdr:rowOff>274320</xdr:rowOff>
        </xdr:to>
        <xdr:sp macro="" textlink="">
          <xdr:nvSpPr>
            <xdr:cNvPr id="1142" name="Check Box 118" hidden="1">
              <a:extLst>
                <a:ext uri="{63B3BB69-23CF-44E3-9099-C40C66FF867C}">
                  <a14:compatExt spid="_x0000_s1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29</xdr:row>
          <xdr:rowOff>60960</xdr:rowOff>
        </xdr:from>
        <xdr:to>
          <xdr:col>4</xdr:col>
          <xdr:colOff>579120</xdr:colOff>
          <xdr:row>29</xdr:row>
          <xdr:rowOff>251460</xdr:rowOff>
        </xdr:to>
        <xdr:sp macro="" textlink="">
          <xdr:nvSpPr>
            <xdr:cNvPr id="1143" name="Check Box 119" hidden="1">
              <a:extLst>
                <a:ext uri="{63B3BB69-23CF-44E3-9099-C40C66FF867C}">
                  <a14:compatExt spid="_x0000_s1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327660</xdr:colOff>
          <xdr:row>37</xdr:row>
          <xdr:rowOff>60960</xdr:rowOff>
        </xdr:from>
        <xdr:to>
          <xdr:col>3</xdr:col>
          <xdr:colOff>563880</xdr:colOff>
          <xdr:row>37</xdr:row>
          <xdr:rowOff>274320</xdr:rowOff>
        </xdr:to>
        <xdr:sp macro="" textlink="">
          <xdr:nvSpPr>
            <xdr:cNvPr id="1144" name="Check Box 120" hidden="1">
              <a:extLst>
                <a:ext uri="{63B3BB69-23CF-44E3-9099-C40C66FF867C}">
                  <a14:compatExt spid="_x0000_s1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327660</xdr:colOff>
          <xdr:row>37</xdr:row>
          <xdr:rowOff>60960</xdr:rowOff>
        </xdr:from>
        <xdr:to>
          <xdr:col>4</xdr:col>
          <xdr:colOff>579120</xdr:colOff>
          <xdr:row>37</xdr:row>
          <xdr:rowOff>251460</xdr:rowOff>
        </xdr:to>
        <xdr:sp macro="" textlink="">
          <xdr:nvSpPr>
            <xdr:cNvPr id="1145" name="Check Box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23</xdr:row>
          <xdr:rowOff>60960</xdr:rowOff>
        </xdr:from>
        <xdr:to>
          <xdr:col>9</xdr:col>
          <xdr:colOff>579120</xdr:colOff>
          <xdr:row>23</xdr:row>
          <xdr:rowOff>251460</xdr:rowOff>
        </xdr:to>
        <xdr:sp macro="" textlink="">
          <xdr:nvSpPr>
            <xdr:cNvPr id="1157" name="Check Box 133" hidden="1">
              <a:extLst>
                <a:ext uri="{63B3BB69-23CF-44E3-9099-C40C66FF867C}">
                  <a14:compatExt spid="_x0000_s1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24</xdr:row>
          <xdr:rowOff>60960</xdr:rowOff>
        </xdr:from>
        <xdr:to>
          <xdr:col>9</xdr:col>
          <xdr:colOff>579120</xdr:colOff>
          <xdr:row>24</xdr:row>
          <xdr:rowOff>251460</xdr:rowOff>
        </xdr:to>
        <xdr:sp macro="" textlink="">
          <xdr:nvSpPr>
            <xdr:cNvPr id="1158" name="Check Box 134" hidden="1">
              <a:extLst>
                <a:ext uri="{63B3BB69-23CF-44E3-9099-C40C66FF867C}">
                  <a14:compatExt spid="_x0000_s1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25</xdr:row>
          <xdr:rowOff>60960</xdr:rowOff>
        </xdr:from>
        <xdr:to>
          <xdr:col>9</xdr:col>
          <xdr:colOff>579120</xdr:colOff>
          <xdr:row>25</xdr:row>
          <xdr:rowOff>251460</xdr:rowOff>
        </xdr:to>
        <xdr:sp macro="" textlink="">
          <xdr:nvSpPr>
            <xdr:cNvPr id="1159" name="Check Box 135" hidden="1">
              <a:extLst>
                <a:ext uri="{63B3BB69-23CF-44E3-9099-C40C66FF867C}">
                  <a14:compatExt spid="_x0000_s1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26</xdr:row>
          <xdr:rowOff>60960</xdr:rowOff>
        </xdr:from>
        <xdr:to>
          <xdr:col>9</xdr:col>
          <xdr:colOff>579120</xdr:colOff>
          <xdr:row>26</xdr:row>
          <xdr:rowOff>251460</xdr:rowOff>
        </xdr:to>
        <xdr:sp macro="" textlink="">
          <xdr:nvSpPr>
            <xdr:cNvPr id="1160" name="Check Box 136" hidden="1">
              <a:extLst>
                <a:ext uri="{63B3BB69-23CF-44E3-9099-C40C66FF867C}">
                  <a14:compatExt spid="_x0000_s1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27</xdr:row>
          <xdr:rowOff>60960</xdr:rowOff>
        </xdr:from>
        <xdr:to>
          <xdr:col>9</xdr:col>
          <xdr:colOff>579120</xdr:colOff>
          <xdr:row>27</xdr:row>
          <xdr:rowOff>251460</xdr:rowOff>
        </xdr:to>
        <xdr:sp macro="" textlink="">
          <xdr:nvSpPr>
            <xdr:cNvPr id="1161" name="Check Box 137" hidden="1">
              <a:extLst>
                <a:ext uri="{63B3BB69-23CF-44E3-9099-C40C66FF867C}">
                  <a14:compatExt spid="_x0000_s1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28</xdr:row>
          <xdr:rowOff>60960</xdr:rowOff>
        </xdr:from>
        <xdr:to>
          <xdr:col>9</xdr:col>
          <xdr:colOff>579120</xdr:colOff>
          <xdr:row>28</xdr:row>
          <xdr:rowOff>251460</xdr:rowOff>
        </xdr:to>
        <xdr:sp macro="" textlink="">
          <xdr:nvSpPr>
            <xdr:cNvPr id="1162" name="Check Box 138" hidden="1">
              <a:extLst>
                <a:ext uri="{63B3BB69-23CF-44E3-9099-C40C66FF867C}">
                  <a14:compatExt spid="_x0000_s1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29</xdr:row>
          <xdr:rowOff>60960</xdr:rowOff>
        </xdr:from>
        <xdr:to>
          <xdr:col>9</xdr:col>
          <xdr:colOff>579120</xdr:colOff>
          <xdr:row>29</xdr:row>
          <xdr:rowOff>251460</xdr:rowOff>
        </xdr:to>
        <xdr:sp macro="" textlink="">
          <xdr:nvSpPr>
            <xdr:cNvPr id="1163" name="Check Box 139" hidden="1">
              <a:extLst>
                <a:ext uri="{63B3BB69-23CF-44E3-9099-C40C66FF867C}">
                  <a14:compatExt spid="_x0000_s1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30</xdr:row>
          <xdr:rowOff>60960</xdr:rowOff>
        </xdr:from>
        <xdr:to>
          <xdr:col>9</xdr:col>
          <xdr:colOff>579120</xdr:colOff>
          <xdr:row>30</xdr:row>
          <xdr:rowOff>251460</xdr:rowOff>
        </xdr:to>
        <xdr:sp macro="" textlink="">
          <xdr:nvSpPr>
            <xdr:cNvPr id="1164" name="Check Box 140" hidden="1">
              <a:extLst>
                <a:ext uri="{63B3BB69-23CF-44E3-9099-C40C66FF867C}">
                  <a14:compatExt spid="_x0000_s1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31</xdr:row>
          <xdr:rowOff>60960</xdr:rowOff>
        </xdr:from>
        <xdr:to>
          <xdr:col>9</xdr:col>
          <xdr:colOff>579120</xdr:colOff>
          <xdr:row>31</xdr:row>
          <xdr:rowOff>251460</xdr:rowOff>
        </xdr:to>
        <xdr:sp macro="" textlink="">
          <xdr:nvSpPr>
            <xdr:cNvPr id="1165" name="Check Box 141" hidden="1">
              <a:extLst>
                <a:ext uri="{63B3BB69-23CF-44E3-9099-C40C66FF867C}">
                  <a14:compatExt spid="_x0000_s1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32</xdr:row>
          <xdr:rowOff>60960</xdr:rowOff>
        </xdr:from>
        <xdr:to>
          <xdr:col>9</xdr:col>
          <xdr:colOff>579120</xdr:colOff>
          <xdr:row>32</xdr:row>
          <xdr:rowOff>251460</xdr:rowOff>
        </xdr:to>
        <xdr:sp macro="" textlink="">
          <xdr:nvSpPr>
            <xdr:cNvPr id="1166" name="Check Box 142" hidden="1">
              <a:extLst>
                <a:ext uri="{63B3BB69-23CF-44E3-9099-C40C66FF867C}">
                  <a14:compatExt spid="_x0000_s1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33</xdr:row>
          <xdr:rowOff>60960</xdr:rowOff>
        </xdr:from>
        <xdr:to>
          <xdr:col>9</xdr:col>
          <xdr:colOff>579120</xdr:colOff>
          <xdr:row>33</xdr:row>
          <xdr:rowOff>251460</xdr:rowOff>
        </xdr:to>
        <xdr:sp macro="" textlink="">
          <xdr:nvSpPr>
            <xdr:cNvPr id="1167" name="Check Box 143" hidden="1">
              <a:extLst>
                <a:ext uri="{63B3BB69-23CF-44E3-9099-C40C66FF867C}">
                  <a14:compatExt spid="_x0000_s1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34</xdr:row>
          <xdr:rowOff>60960</xdr:rowOff>
        </xdr:from>
        <xdr:to>
          <xdr:col>9</xdr:col>
          <xdr:colOff>579120</xdr:colOff>
          <xdr:row>34</xdr:row>
          <xdr:rowOff>251460</xdr:rowOff>
        </xdr:to>
        <xdr:sp macro="" textlink="">
          <xdr:nvSpPr>
            <xdr:cNvPr id="1168" name="Check Box 144" hidden="1">
              <a:extLst>
                <a:ext uri="{63B3BB69-23CF-44E3-9099-C40C66FF867C}">
                  <a14:compatExt spid="_x0000_s1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35</xdr:row>
          <xdr:rowOff>60960</xdr:rowOff>
        </xdr:from>
        <xdr:to>
          <xdr:col>9</xdr:col>
          <xdr:colOff>579120</xdr:colOff>
          <xdr:row>35</xdr:row>
          <xdr:rowOff>251460</xdr:rowOff>
        </xdr:to>
        <xdr:sp macro="" textlink="">
          <xdr:nvSpPr>
            <xdr:cNvPr id="1169" name="Check Box 145" hidden="1">
              <a:extLst>
                <a:ext uri="{63B3BB69-23CF-44E3-9099-C40C66FF867C}">
                  <a14:compatExt spid="_x0000_s1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36</xdr:row>
          <xdr:rowOff>60960</xdr:rowOff>
        </xdr:from>
        <xdr:to>
          <xdr:col>9</xdr:col>
          <xdr:colOff>579120</xdr:colOff>
          <xdr:row>36</xdr:row>
          <xdr:rowOff>251460</xdr:rowOff>
        </xdr:to>
        <xdr:sp macro="" textlink="">
          <xdr:nvSpPr>
            <xdr:cNvPr id="1170" name="Check Box 146" hidden="1">
              <a:extLst>
                <a:ext uri="{63B3BB69-23CF-44E3-9099-C40C66FF867C}">
                  <a14:compatExt spid="_x0000_s1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37</xdr:row>
          <xdr:rowOff>60960</xdr:rowOff>
        </xdr:from>
        <xdr:to>
          <xdr:col>9</xdr:col>
          <xdr:colOff>579120</xdr:colOff>
          <xdr:row>37</xdr:row>
          <xdr:rowOff>251460</xdr:rowOff>
        </xdr:to>
        <xdr:sp macro="" textlink="">
          <xdr:nvSpPr>
            <xdr:cNvPr id="1171" name="Check Box 147" hidden="1">
              <a:extLst>
                <a:ext uri="{63B3BB69-23CF-44E3-9099-C40C66FF867C}">
                  <a14:compatExt spid="_x0000_s1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327660</xdr:colOff>
          <xdr:row>38</xdr:row>
          <xdr:rowOff>60960</xdr:rowOff>
        </xdr:from>
        <xdr:to>
          <xdr:col>9</xdr:col>
          <xdr:colOff>579120</xdr:colOff>
          <xdr:row>38</xdr:row>
          <xdr:rowOff>251460</xdr:rowOff>
        </xdr:to>
        <xdr:sp macro="" textlink="">
          <xdr:nvSpPr>
            <xdr:cNvPr id="1172" name="Check Box 148" hidden="1">
              <a:extLst>
                <a:ext uri="{63B3BB69-23CF-44E3-9099-C40C66FF867C}">
                  <a14:compatExt spid="_x0000_s117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vmlDrawing" Target="../drawings/vmlDrawing1.v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118"/>
  <sheetViews>
    <sheetView showGridLines="0" showZeros="0" tabSelected="1" topLeftCell="A47" zoomScaleNormal="100" workbookViewId="0">
      <selection activeCell="B52" sqref="B52:G52"/>
    </sheetView>
  </sheetViews>
  <sheetFormatPr baseColWidth="10" defaultRowHeight="13.2" x14ac:dyDescent="0.25"/>
  <cols>
    <col min="1" max="1" width="25.88671875" customWidth="1"/>
    <col min="2" max="3" width="21.33203125" customWidth="1"/>
    <col min="4" max="5" width="12.88671875" customWidth="1"/>
    <col min="6" max="6" width="14.33203125" customWidth="1"/>
    <col min="7" max="7" width="15.6640625" customWidth="1"/>
    <col min="8" max="8" width="20.5546875" customWidth="1"/>
    <col min="9" max="9" width="15.6640625" customWidth="1"/>
    <col min="10" max="11" width="12.109375" customWidth="1"/>
    <col min="12" max="12" width="14" customWidth="1"/>
    <col min="13" max="259" width="8.88671875" customWidth="1"/>
  </cols>
  <sheetData>
    <row r="1" spans="1:20" ht="7.2" hidden="1" customHeight="1" x14ac:dyDescent="0.25"/>
    <row r="2" spans="1:20" s="15" customFormat="1" ht="42" customHeight="1" x14ac:dyDescent="0.25">
      <c r="A2" s="152" t="s">
        <v>69</v>
      </c>
      <c r="B2" s="152"/>
      <c r="C2" s="152"/>
      <c r="D2" s="152"/>
      <c r="E2" s="152"/>
      <c r="F2" s="152"/>
      <c r="G2" s="152"/>
      <c r="H2" s="152"/>
      <c r="I2" s="152"/>
      <c r="J2" s="152"/>
      <c r="K2"/>
      <c r="L2" s="106" t="s">
        <v>20</v>
      </c>
      <c r="M2" s="107"/>
      <c r="N2" s="107"/>
      <c r="O2" s="107"/>
    </row>
    <row r="3" spans="1:20" ht="6" customHeight="1" x14ac:dyDescent="0.25"/>
    <row r="4" spans="1:20" ht="13.2" customHeight="1" x14ac:dyDescent="0.25">
      <c r="A4" s="132" t="str">
        <f>IF(N14="Ja","Nur deutlich lesbar ausgefüllte Formulare können bearbeitet werden.","")</f>
        <v/>
      </c>
      <c r="B4" s="132"/>
      <c r="C4" s="132"/>
      <c r="D4" s="132"/>
      <c r="E4" s="132"/>
      <c r="F4" s="132"/>
      <c r="G4" s="132"/>
      <c r="H4" s="48"/>
      <c r="I4" s="48"/>
      <c r="L4" s="35" t="s">
        <v>21</v>
      </c>
      <c r="M4" s="108"/>
      <c r="N4" s="108"/>
      <c r="O4" s="108"/>
      <c r="P4" s="37"/>
      <c r="T4" s="3"/>
    </row>
    <row r="5" spans="1:20" ht="30" customHeight="1" x14ac:dyDescent="0.25">
      <c r="L5" s="34"/>
      <c r="M5" s="109" t="str">
        <f>Hilfsblatt!A29</f>
        <v>Die IBAN ist fehlerhaft. Bitte prüfen!</v>
      </c>
      <c r="N5" s="109"/>
      <c r="O5" s="109"/>
      <c r="P5" s="36"/>
    </row>
    <row r="6" spans="1:20" x14ac:dyDescent="0.25">
      <c r="L6" s="35"/>
    </row>
    <row r="8" spans="1:20" ht="51" customHeight="1" x14ac:dyDescent="0.25">
      <c r="A8" s="164" t="s">
        <v>1</v>
      </c>
      <c r="B8" s="165"/>
      <c r="C8" s="47"/>
      <c r="L8" s="133" t="s">
        <v>23</v>
      </c>
      <c r="M8" s="105"/>
      <c r="N8" s="105"/>
      <c r="O8" s="105"/>
    </row>
    <row r="9" spans="1:20" x14ac:dyDescent="0.25">
      <c r="L9" s="105"/>
      <c r="M9" s="105"/>
      <c r="N9" s="105"/>
      <c r="O9" s="105"/>
    </row>
    <row r="12" spans="1:20" ht="13.8" thickBot="1" x14ac:dyDescent="0.3">
      <c r="L12" s="130" t="s">
        <v>42</v>
      </c>
      <c r="M12" s="131"/>
    </row>
    <row r="13" spans="1:20" x14ac:dyDescent="0.25">
      <c r="A13" s="95" t="s">
        <v>2</v>
      </c>
      <c r="B13" s="43"/>
      <c r="C13" s="43"/>
      <c r="D13" s="44"/>
      <c r="L13" s="131"/>
      <c r="M13" s="131"/>
    </row>
    <row r="14" spans="1:20" x14ac:dyDescent="0.25">
      <c r="A14" s="96" t="s">
        <v>32</v>
      </c>
      <c r="B14" s="123" t="s">
        <v>29</v>
      </c>
      <c r="C14" s="123"/>
      <c r="D14" s="124"/>
      <c r="E14" s="41" t="str">
        <f>IF(B14=Hilfsblatt!A1,"Bitte Funktion auswählen.","")</f>
        <v>Bitte Funktion auswählen.</v>
      </c>
      <c r="F14" s="41"/>
      <c r="G14" s="12"/>
      <c r="H14" s="12"/>
      <c r="I14" s="12"/>
      <c r="L14" s="131"/>
      <c r="M14" s="131"/>
      <c r="N14" s="42" t="s">
        <v>43</v>
      </c>
    </row>
    <row r="15" spans="1:20" x14ac:dyDescent="0.25">
      <c r="A15" s="97" t="s">
        <v>33</v>
      </c>
      <c r="B15" s="125"/>
      <c r="C15" s="126"/>
      <c r="D15" s="127"/>
      <c r="E15" s="13"/>
      <c r="F15" s="13"/>
      <c r="G15" s="13"/>
      <c r="H15" s="13"/>
      <c r="I15" s="13"/>
    </row>
    <row r="16" spans="1:20" x14ac:dyDescent="0.25">
      <c r="A16" s="98" t="s">
        <v>26</v>
      </c>
      <c r="B16" s="125"/>
      <c r="C16" s="126"/>
      <c r="D16" s="127"/>
      <c r="E16" s="13"/>
      <c r="F16" s="13"/>
      <c r="G16" s="13"/>
      <c r="H16" s="13"/>
      <c r="I16" s="13"/>
    </row>
    <row r="17" spans="1:11" x14ac:dyDescent="0.25">
      <c r="A17" s="99" t="s">
        <v>27</v>
      </c>
      <c r="B17" s="125"/>
      <c r="C17" s="126"/>
      <c r="D17" s="127"/>
      <c r="E17" s="13"/>
      <c r="F17" s="13"/>
      <c r="G17" s="13"/>
      <c r="H17" s="13"/>
      <c r="I17" s="13"/>
    </row>
    <row r="18" spans="1:11" ht="13.95" customHeight="1" x14ac:dyDescent="0.25">
      <c r="A18" s="100" t="s">
        <v>28</v>
      </c>
      <c r="B18" s="134"/>
      <c r="C18" s="135"/>
      <c r="D18" s="136"/>
      <c r="E18" s="13"/>
      <c r="F18" s="13"/>
      <c r="G18" s="13"/>
      <c r="H18" s="13"/>
      <c r="I18" s="13"/>
    </row>
    <row r="19" spans="1:11" ht="13.8" thickBot="1" x14ac:dyDescent="0.3">
      <c r="A19" s="101" t="s">
        <v>7</v>
      </c>
      <c r="B19" s="161"/>
      <c r="C19" s="162"/>
      <c r="D19" s="163"/>
      <c r="E19" s="14"/>
      <c r="F19" s="14"/>
      <c r="G19" s="14"/>
      <c r="H19" s="14"/>
      <c r="I19" s="14"/>
    </row>
    <row r="20" spans="1:11" x14ac:dyDescent="0.25">
      <c r="G20" s="1"/>
      <c r="H20" s="1"/>
      <c r="I20" s="1"/>
    </row>
    <row r="21" spans="1:11" ht="12.75" customHeight="1" thickBot="1" x14ac:dyDescent="0.35">
      <c r="A21" s="2"/>
      <c r="B21" s="2"/>
      <c r="C21" s="2"/>
      <c r="D21" s="2"/>
    </row>
    <row r="22" spans="1:11" ht="23.25" customHeight="1" thickBot="1" x14ac:dyDescent="0.3">
      <c r="B22" s="11"/>
      <c r="C22" s="11"/>
      <c r="I22" s="156" t="s">
        <v>86</v>
      </c>
      <c r="J22" s="157"/>
      <c r="K22" s="65"/>
    </row>
    <row r="23" spans="1:11" ht="23.25" customHeight="1" thickBot="1" x14ac:dyDescent="0.3">
      <c r="A23" s="94" t="s">
        <v>8</v>
      </c>
      <c r="B23" s="52" t="s">
        <v>0</v>
      </c>
      <c r="C23" s="53" t="s">
        <v>72</v>
      </c>
      <c r="D23" s="53" t="str">
        <f>IF(B14=Hilfsblatt!A1,Hilfsblatt!A31,IF(OR(B14=Hilfsblatt!A2,Nachweis!B14=Hilfsblatt!A3,AND(B14=Hilfsblatt!A4,Nachweis!A8=Dekanate!A24),AND(Nachweis!B14=Hilfsblatt!A5,Nachweis!A8=Dekanate!A24)),Hilfsblatt!A32,Hilfsblatt!A33))</f>
        <v>1. Gottesdienst á 20,00/30,00 €</v>
      </c>
      <c r="E23" s="53" t="s">
        <v>10</v>
      </c>
      <c r="F23" s="53" t="s">
        <v>75</v>
      </c>
      <c r="G23" s="54" t="s">
        <v>12</v>
      </c>
      <c r="I23" s="74" t="s">
        <v>88</v>
      </c>
      <c r="J23" s="75" t="s">
        <v>87</v>
      </c>
      <c r="K23" s="73"/>
    </row>
    <row r="24" spans="1:11" ht="23.25" customHeight="1" x14ac:dyDescent="0.25">
      <c r="A24" s="55"/>
      <c r="B24" s="56"/>
      <c r="C24" s="56"/>
      <c r="D24" s="57"/>
      <c r="E24" s="57"/>
      <c r="F24" s="57"/>
      <c r="G24" s="58"/>
      <c r="H24" s="77" t="str">
        <f>IF(F24="Öffentliche Verkehrsmittel","Bitte füllen Sie die nebenstehenden Felder aus:","")</f>
        <v/>
      </c>
      <c r="I24" s="80"/>
      <c r="J24" s="81"/>
      <c r="K24" s="11"/>
    </row>
    <row r="25" spans="1:11" ht="23.25" customHeight="1" x14ac:dyDescent="0.25">
      <c r="A25" s="59"/>
      <c r="B25" s="56"/>
      <c r="C25" s="56"/>
      <c r="D25" s="60"/>
      <c r="E25" s="60"/>
      <c r="F25" s="57"/>
      <c r="G25" s="58"/>
      <c r="H25" s="77" t="str">
        <f t="shared" ref="H25:H39" si="0">IF(F25="Öffentliche Verkehrsmittel","Bitte füllen Sie die nebenstehenden Felder aus:","")</f>
        <v/>
      </c>
      <c r="I25" s="80"/>
      <c r="J25" s="81"/>
      <c r="K25" s="11"/>
    </row>
    <row r="26" spans="1:11" ht="23.25" customHeight="1" x14ac:dyDescent="0.25">
      <c r="A26" s="59"/>
      <c r="B26" s="56" t="str">
        <f t="shared" ref="B26:B39" ca="1" si="1">IF(A26="","",TODAY())</f>
        <v/>
      </c>
      <c r="C26" s="56"/>
      <c r="D26" s="60"/>
      <c r="E26" s="60"/>
      <c r="F26" s="57"/>
      <c r="G26" s="58"/>
      <c r="H26" s="77" t="str">
        <f t="shared" si="0"/>
        <v/>
      </c>
      <c r="I26" s="80"/>
      <c r="J26" s="81"/>
      <c r="K26" s="11"/>
    </row>
    <row r="27" spans="1:11" ht="23.25" customHeight="1" x14ac:dyDescent="0.25">
      <c r="A27" s="59"/>
      <c r="B27" s="56" t="str">
        <f t="shared" ca="1" si="1"/>
        <v/>
      </c>
      <c r="C27" s="56"/>
      <c r="D27" s="60"/>
      <c r="E27" s="60"/>
      <c r="F27" s="57"/>
      <c r="G27" s="58"/>
      <c r="H27" s="77" t="str">
        <f t="shared" si="0"/>
        <v/>
      </c>
      <c r="I27" s="80"/>
      <c r="J27" s="81"/>
      <c r="K27" s="11"/>
    </row>
    <row r="28" spans="1:11" ht="23.25" customHeight="1" x14ac:dyDescent="0.25">
      <c r="A28" s="63"/>
      <c r="B28" s="56" t="str">
        <f t="shared" ca="1" si="1"/>
        <v/>
      </c>
      <c r="C28" s="56"/>
      <c r="D28" s="60"/>
      <c r="E28" s="60"/>
      <c r="F28" s="57"/>
      <c r="G28" s="58"/>
      <c r="H28" s="77" t="str">
        <f t="shared" si="0"/>
        <v/>
      </c>
      <c r="I28" s="80"/>
      <c r="J28" s="81"/>
      <c r="K28" s="11"/>
    </row>
    <row r="29" spans="1:11" ht="23.25" customHeight="1" x14ac:dyDescent="0.25">
      <c r="A29" s="63"/>
      <c r="B29" s="56" t="str">
        <f t="shared" ca="1" si="1"/>
        <v/>
      </c>
      <c r="C29" s="56"/>
      <c r="D29" s="60"/>
      <c r="E29" s="60"/>
      <c r="F29" s="57"/>
      <c r="G29" s="58"/>
      <c r="H29" s="77" t="str">
        <f t="shared" si="0"/>
        <v/>
      </c>
      <c r="I29" s="80"/>
      <c r="J29" s="81"/>
      <c r="K29" s="11"/>
    </row>
    <row r="30" spans="1:11" ht="23.25" customHeight="1" x14ac:dyDescent="0.25">
      <c r="A30" s="63"/>
      <c r="B30" s="56" t="str">
        <f t="shared" ca="1" si="1"/>
        <v/>
      </c>
      <c r="C30" s="56"/>
      <c r="D30" s="60"/>
      <c r="E30" s="60"/>
      <c r="F30" s="57"/>
      <c r="G30" s="58"/>
      <c r="H30" s="77" t="str">
        <f t="shared" si="0"/>
        <v/>
      </c>
      <c r="I30" s="80"/>
      <c r="J30" s="81"/>
      <c r="K30" s="11"/>
    </row>
    <row r="31" spans="1:11" ht="23.25" customHeight="1" x14ac:dyDescent="0.25">
      <c r="A31" s="63"/>
      <c r="B31" s="56" t="str">
        <f t="shared" ca="1" si="1"/>
        <v/>
      </c>
      <c r="C31" s="56"/>
      <c r="D31" s="60"/>
      <c r="E31" s="60"/>
      <c r="F31" s="57"/>
      <c r="G31" s="58"/>
      <c r="H31" s="77" t="str">
        <f t="shared" si="0"/>
        <v/>
      </c>
      <c r="I31" s="80"/>
      <c r="J31" s="81"/>
      <c r="K31" s="11"/>
    </row>
    <row r="32" spans="1:11" ht="23.25" customHeight="1" x14ac:dyDescent="0.25">
      <c r="A32" s="63"/>
      <c r="B32" s="56" t="str">
        <f t="shared" ca="1" si="1"/>
        <v/>
      </c>
      <c r="C32" s="56"/>
      <c r="D32" s="60"/>
      <c r="E32" s="60"/>
      <c r="F32" s="57"/>
      <c r="G32" s="58"/>
      <c r="H32" s="77" t="str">
        <f t="shared" si="0"/>
        <v/>
      </c>
      <c r="I32" s="80"/>
      <c r="J32" s="81"/>
      <c r="K32" s="11"/>
    </row>
    <row r="33" spans="1:11" ht="23.25" customHeight="1" x14ac:dyDescent="0.25">
      <c r="A33" s="63"/>
      <c r="B33" s="56" t="str">
        <f t="shared" ca="1" si="1"/>
        <v/>
      </c>
      <c r="C33" s="56"/>
      <c r="D33" s="60"/>
      <c r="E33" s="60"/>
      <c r="F33" s="57"/>
      <c r="G33" s="58"/>
      <c r="H33" s="77" t="str">
        <f t="shared" si="0"/>
        <v/>
      </c>
      <c r="I33" s="80"/>
      <c r="J33" s="81"/>
      <c r="K33" s="11"/>
    </row>
    <row r="34" spans="1:11" ht="23.25" customHeight="1" x14ac:dyDescent="0.25">
      <c r="A34" s="63"/>
      <c r="B34" s="56" t="str">
        <f t="shared" ca="1" si="1"/>
        <v/>
      </c>
      <c r="C34" s="56"/>
      <c r="D34" s="60"/>
      <c r="E34" s="60"/>
      <c r="F34" s="57"/>
      <c r="G34" s="58"/>
      <c r="H34" s="77" t="str">
        <f t="shared" si="0"/>
        <v/>
      </c>
      <c r="I34" s="80"/>
      <c r="J34" s="81"/>
      <c r="K34" s="11"/>
    </row>
    <row r="35" spans="1:11" ht="23.25" customHeight="1" x14ac:dyDescent="0.25">
      <c r="A35" s="63"/>
      <c r="B35" s="56" t="str">
        <f t="shared" ca="1" si="1"/>
        <v/>
      </c>
      <c r="C35" s="56"/>
      <c r="D35" s="60"/>
      <c r="E35" s="60"/>
      <c r="F35" s="57"/>
      <c r="G35" s="58"/>
      <c r="H35" s="77" t="str">
        <f t="shared" si="0"/>
        <v/>
      </c>
      <c r="I35" s="80"/>
      <c r="J35" s="81"/>
      <c r="K35" s="11"/>
    </row>
    <row r="36" spans="1:11" ht="23.25" customHeight="1" x14ac:dyDescent="0.25">
      <c r="A36" s="63"/>
      <c r="B36" s="56" t="str">
        <f t="shared" ca="1" si="1"/>
        <v/>
      </c>
      <c r="C36" s="56"/>
      <c r="D36" s="60"/>
      <c r="E36" s="60"/>
      <c r="F36" s="57"/>
      <c r="G36" s="58"/>
      <c r="H36" s="77" t="str">
        <f t="shared" si="0"/>
        <v/>
      </c>
      <c r="I36" s="80"/>
      <c r="J36" s="81"/>
      <c r="K36" s="11"/>
    </row>
    <row r="37" spans="1:11" ht="23.25" customHeight="1" x14ac:dyDescent="0.25">
      <c r="A37" s="63"/>
      <c r="B37" s="56" t="str">
        <f t="shared" ca="1" si="1"/>
        <v/>
      </c>
      <c r="C37" s="56"/>
      <c r="D37" s="60"/>
      <c r="E37" s="60"/>
      <c r="F37" s="57"/>
      <c r="G37" s="58"/>
      <c r="H37" s="77" t="str">
        <f t="shared" si="0"/>
        <v/>
      </c>
      <c r="I37" s="80"/>
      <c r="J37" s="81"/>
      <c r="K37" s="11"/>
    </row>
    <row r="38" spans="1:11" ht="23.25" customHeight="1" x14ac:dyDescent="0.25">
      <c r="A38" s="63"/>
      <c r="B38" s="56" t="str">
        <f t="shared" ca="1" si="1"/>
        <v/>
      </c>
      <c r="C38" s="56"/>
      <c r="D38" s="60"/>
      <c r="E38" s="60"/>
      <c r="F38" s="57"/>
      <c r="G38" s="58"/>
      <c r="H38" s="77" t="str">
        <f t="shared" si="0"/>
        <v/>
      </c>
      <c r="I38" s="80"/>
      <c r="J38" s="81"/>
      <c r="K38" s="11"/>
    </row>
    <row r="39" spans="1:11" ht="23.25" customHeight="1" x14ac:dyDescent="0.25">
      <c r="A39" s="63"/>
      <c r="B39" s="56" t="str">
        <f t="shared" ca="1" si="1"/>
        <v/>
      </c>
      <c r="C39" s="56"/>
      <c r="D39" s="60"/>
      <c r="E39" s="60"/>
      <c r="F39" s="57"/>
      <c r="G39" s="58"/>
      <c r="H39" s="77" t="str">
        <f t="shared" si="0"/>
        <v/>
      </c>
      <c r="I39" s="80"/>
      <c r="J39" s="81"/>
      <c r="K39" s="11"/>
    </row>
    <row r="40" spans="1:11" ht="23.25" customHeight="1" x14ac:dyDescent="0.25">
      <c r="A40" s="158" t="str">
        <f>IF($N$14="ja","manuelle Berechnung der Auslagen:","Berechnung der Auslagen:")</f>
        <v>Berechnung der Auslagen:</v>
      </c>
      <c r="B40" s="147" t="s">
        <v>13</v>
      </c>
      <c r="C40" s="148"/>
      <c r="D40" s="82" t="str">
        <f>IF(Hilfsblatt!A24&gt;0,Hilfsblatt!A24,"")</f>
        <v/>
      </c>
      <c r="E40" s="83" t="str">
        <f>IF(Hilfsblatt!B24&gt;0,Hilfsblatt!B24,"")</f>
        <v/>
      </c>
      <c r="F40" s="83"/>
      <c r="G40" s="84"/>
      <c r="H40" s="85"/>
      <c r="I40" s="11"/>
      <c r="J40" s="11"/>
      <c r="K40" s="11"/>
    </row>
    <row r="41" spans="1:11" ht="23.25" customHeight="1" thickBot="1" x14ac:dyDescent="0.3">
      <c r="A41" s="159"/>
      <c r="B41" s="147" t="s">
        <v>89</v>
      </c>
      <c r="C41" s="148"/>
      <c r="D41" s="86" t="str">
        <f>IF(Hilfsblatt!A24&gt;0,D40*Hilfsblatt!B34,"")</f>
        <v/>
      </c>
      <c r="E41" s="86">
        <f>IF(Hilfsblatt!B24&gt;0,E40*20,0)</f>
        <v>0</v>
      </c>
      <c r="F41" s="86"/>
      <c r="G41" s="87"/>
      <c r="H41" s="85"/>
      <c r="I41" s="11"/>
      <c r="J41" s="11"/>
      <c r="K41" s="11"/>
    </row>
    <row r="42" spans="1:11" ht="23.25" customHeight="1" thickBot="1" x14ac:dyDescent="0.3">
      <c r="A42" s="159"/>
      <c r="B42" s="88"/>
      <c r="C42" s="89"/>
      <c r="D42" s="86"/>
      <c r="E42" s="86"/>
      <c r="F42" s="86"/>
      <c r="G42" s="87"/>
      <c r="H42" s="90" t="s">
        <v>85</v>
      </c>
      <c r="I42" s="65"/>
      <c r="J42" s="11"/>
      <c r="K42" s="11"/>
    </row>
    <row r="43" spans="1:11" ht="23.25" customHeight="1" x14ac:dyDescent="0.25">
      <c r="A43" s="159"/>
      <c r="B43" s="149" t="s">
        <v>81</v>
      </c>
      <c r="C43" s="150"/>
      <c r="D43" s="86"/>
      <c r="E43" s="86"/>
      <c r="F43" s="86"/>
      <c r="G43" s="91">
        <f>SUMIF($F$24:$F$39,"PKW",$G$24:$G$39)</f>
        <v>0</v>
      </c>
      <c r="H43" s="92">
        <f>IF(G43="","",G43*0.35)</f>
        <v>0</v>
      </c>
      <c r="I43" s="71"/>
      <c r="J43" s="11"/>
      <c r="K43" s="11"/>
    </row>
    <row r="44" spans="1:11" ht="23.25" customHeight="1" x14ac:dyDescent="0.25">
      <c r="A44" s="159"/>
      <c r="B44" s="149" t="s">
        <v>90</v>
      </c>
      <c r="C44" s="150"/>
      <c r="D44" s="86"/>
      <c r="E44" s="86"/>
      <c r="F44" s="86"/>
      <c r="G44" s="91"/>
      <c r="H44" s="92">
        <f>SUMIF(Hilfsblatt!D8:D23,"WAHR",I24:I39)</f>
        <v>0</v>
      </c>
      <c r="I44" s="71"/>
      <c r="J44" s="11"/>
      <c r="K44" s="11"/>
    </row>
    <row r="45" spans="1:11" ht="23.25" customHeight="1" x14ac:dyDescent="0.25">
      <c r="A45" s="159"/>
      <c r="B45" s="149" t="s">
        <v>82</v>
      </c>
      <c r="C45" s="150"/>
      <c r="D45" s="86"/>
      <c r="E45" s="86"/>
      <c r="F45" s="86"/>
      <c r="G45" s="91">
        <f>SUMIF($F$24:$F$39,"Motorrad/ Motorroller",$G$24:$G$39)</f>
        <v>0</v>
      </c>
      <c r="H45" s="92">
        <f>IF(G45="","",G45*0.18)</f>
        <v>0</v>
      </c>
      <c r="I45" s="71"/>
      <c r="J45" s="11"/>
      <c r="K45" s="11"/>
    </row>
    <row r="46" spans="1:11" ht="23.25" customHeight="1" x14ac:dyDescent="0.25">
      <c r="A46" s="159"/>
      <c r="B46" s="149" t="s">
        <v>83</v>
      </c>
      <c r="C46" s="150"/>
      <c r="D46" s="86"/>
      <c r="E46" s="86"/>
      <c r="F46" s="86"/>
      <c r="G46" s="91">
        <f>SUMIF($F$24:$F$39,"Mofa",$G$24:$G$39)</f>
        <v>0</v>
      </c>
      <c r="H46" s="92">
        <f>IF(G46="","",G46*0.08)</f>
        <v>0</v>
      </c>
      <c r="I46" s="71"/>
      <c r="J46" s="11"/>
      <c r="K46" s="11"/>
    </row>
    <row r="47" spans="1:11" ht="23.25" customHeight="1" x14ac:dyDescent="0.25">
      <c r="A47" s="160"/>
      <c r="B47" s="149" t="s">
        <v>84</v>
      </c>
      <c r="C47" s="150"/>
      <c r="D47" s="92"/>
      <c r="E47" s="93"/>
      <c r="F47" s="93"/>
      <c r="G47" s="91">
        <f>SUMIF($F$24:$F$39,"Fahrrad",$G$24:$G$39)</f>
        <v>0</v>
      </c>
      <c r="H47" s="92">
        <f>IF(G47="","",G47*0.05)</f>
        <v>0</v>
      </c>
      <c r="I47" s="71"/>
      <c r="J47" s="11"/>
      <c r="K47" s="11"/>
    </row>
    <row r="48" spans="1:11" ht="13.8" x14ac:dyDescent="0.25">
      <c r="A48" s="61"/>
      <c r="B48" s="61"/>
      <c r="C48" s="61"/>
      <c r="D48" s="151" t="s">
        <v>11</v>
      </c>
      <c r="E48" s="151"/>
      <c r="F48" s="153">
        <f>IF(Hilfsblatt!A24&gt;0,D41+E41+H43+H44+H45+H46+H47,0)</f>
        <v>0</v>
      </c>
      <c r="G48" s="154"/>
      <c r="H48" s="155"/>
      <c r="I48" s="76"/>
      <c r="J48" s="76"/>
      <c r="K48" s="72"/>
    </row>
    <row r="51" spans="1:9" x14ac:dyDescent="0.25">
      <c r="A51" s="119" t="s">
        <v>17</v>
      </c>
      <c r="B51" s="119"/>
      <c r="C51" s="119"/>
      <c r="D51" s="119"/>
      <c r="E51" s="119"/>
      <c r="F51" s="119"/>
      <c r="G51" s="119"/>
      <c r="H51" s="79"/>
      <c r="I51" s="79"/>
    </row>
    <row r="52" spans="1:9" x14ac:dyDescent="0.25">
      <c r="A52" s="78" t="s">
        <v>71</v>
      </c>
      <c r="B52" s="144"/>
      <c r="C52" s="145"/>
      <c r="D52" s="145"/>
      <c r="E52" s="145"/>
      <c r="F52" s="145"/>
      <c r="G52" s="146"/>
      <c r="H52" s="66"/>
      <c r="I52" s="66"/>
    </row>
    <row r="53" spans="1:9" x14ac:dyDescent="0.25">
      <c r="A53" s="29" t="s">
        <v>18</v>
      </c>
      <c r="B53" s="116" t="str">
        <f>MID(M4,1,4)&amp;" "&amp;MID(M4,5,4)&amp;" "&amp;MID(M4,9,4)&amp;" "&amp;MID(M4,13,4)&amp;" "&amp;MID(M4,17,4)&amp;" "&amp;MID(M4,21,2)</f>
        <v xml:space="preserve">     </v>
      </c>
      <c r="C53" s="117"/>
      <c r="D53" s="117"/>
      <c r="E53" s="117"/>
      <c r="F53" s="117"/>
      <c r="G53" s="118"/>
      <c r="H53" s="26"/>
      <c r="I53" s="26"/>
    </row>
    <row r="54" spans="1:9" x14ac:dyDescent="0.25">
      <c r="A54" s="29" t="s">
        <v>40</v>
      </c>
      <c r="B54" s="128" t="str">
        <f>IF(M4="","",M5)</f>
        <v/>
      </c>
      <c r="C54" s="129"/>
      <c r="D54" s="117"/>
      <c r="E54" s="117"/>
      <c r="F54" s="117"/>
      <c r="G54" s="118"/>
      <c r="H54" s="67"/>
      <c r="I54" s="67"/>
    </row>
    <row r="55" spans="1:9" x14ac:dyDescent="0.25">
      <c r="A55" s="30"/>
      <c r="B55" s="40" t="str">
        <f>IF(B54="","Hier bitte die BIC eintragen","")</f>
        <v>Hier bitte die BIC eintragen</v>
      </c>
      <c r="C55" s="40"/>
      <c r="D55" s="26"/>
      <c r="E55" s="26"/>
      <c r="F55" s="26"/>
      <c r="G55" s="26"/>
      <c r="H55" s="26"/>
      <c r="I55" s="26"/>
    </row>
    <row r="56" spans="1:9" x14ac:dyDescent="0.25">
      <c r="A56" s="30"/>
      <c r="B56" s="26"/>
      <c r="C56" s="26"/>
      <c r="D56" s="26"/>
      <c r="E56" s="26"/>
      <c r="F56" s="26"/>
      <c r="G56" s="26"/>
      <c r="H56" s="26"/>
      <c r="I56" s="26"/>
    </row>
    <row r="57" spans="1:9" x14ac:dyDescent="0.25">
      <c r="A57" s="31"/>
      <c r="B57" s="26"/>
      <c r="C57" s="26"/>
      <c r="D57" s="120"/>
      <c r="E57" s="120"/>
      <c r="F57" s="120"/>
      <c r="G57" s="120"/>
      <c r="H57" s="14"/>
      <c r="I57" s="14"/>
    </row>
    <row r="58" spans="1:9" x14ac:dyDescent="0.25">
      <c r="A58" s="32" t="s">
        <v>14</v>
      </c>
      <c r="B58" s="26"/>
      <c r="C58" s="26"/>
      <c r="D58" s="121" t="s">
        <v>25</v>
      </c>
      <c r="E58" s="122"/>
      <c r="F58" s="122"/>
      <c r="G58" s="122"/>
      <c r="H58" s="68"/>
      <c r="I58" s="68"/>
    </row>
    <row r="59" spans="1:9" x14ac:dyDescent="0.25">
      <c r="A59" s="30"/>
      <c r="B59" s="26"/>
      <c r="C59" s="26"/>
      <c r="D59" s="26"/>
      <c r="E59" s="26"/>
      <c r="F59" s="26"/>
      <c r="G59" s="26"/>
      <c r="H59" s="26"/>
      <c r="I59" s="26"/>
    </row>
    <row r="64" spans="1:9" ht="383.25" customHeight="1" x14ac:dyDescent="0.25">
      <c r="A64" s="114" t="s">
        <v>93</v>
      </c>
      <c r="B64" s="115"/>
      <c r="C64" s="115"/>
      <c r="D64" s="115"/>
      <c r="E64" s="115"/>
      <c r="F64" s="115"/>
      <c r="G64" s="115"/>
      <c r="H64" s="51"/>
      <c r="I64" s="51"/>
    </row>
    <row r="65" spans="1:11" ht="13.8" thickBot="1" x14ac:dyDescent="0.3">
      <c r="A65" s="11"/>
      <c r="B65" s="11"/>
      <c r="C65" s="11"/>
    </row>
    <row r="66" spans="1:11" x14ac:dyDescent="0.25">
      <c r="A66" s="17"/>
      <c r="B66" s="18"/>
      <c r="C66" s="18"/>
      <c r="D66" s="137"/>
      <c r="E66" s="138"/>
      <c r="F66" s="138"/>
      <c r="G66" s="139"/>
      <c r="H66" s="69"/>
      <c r="I66" s="69"/>
    </row>
    <row r="67" spans="1:11" x14ac:dyDescent="0.25">
      <c r="A67" s="19"/>
      <c r="B67" s="11"/>
      <c r="C67" s="11"/>
      <c r="D67" s="140"/>
      <c r="E67" s="140"/>
      <c r="F67" s="140"/>
      <c r="G67" s="141"/>
      <c r="H67" s="69"/>
      <c r="I67" s="69"/>
    </row>
    <row r="68" spans="1:11" x14ac:dyDescent="0.25">
      <c r="A68" s="45" t="str">
        <f ca="1">B18&amp;", "&amp;TEXT(TODAY(),"tt.MM.jjjj")</f>
        <v>, 08.05.2020</v>
      </c>
      <c r="B68" s="16"/>
      <c r="C68" s="16"/>
      <c r="D68" s="142"/>
      <c r="E68" s="142"/>
      <c r="F68" s="142"/>
      <c r="G68" s="143"/>
      <c r="H68" s="69"/>
      <c r="I68" s="69"/>
    </row>
    <row r="69" spans="1:11" x14ac:dyDescent="0.25">
      <c r="A69" s="21" t="s">
        <v>14</v>
      </c>
      <c r="B69" s="16"/>
      <c r="C69" s="16"/>
      <c r="D69" s="113" t="s">
        <v>16</v>
      </c>
      <c r="E69" s="113"/>
      <c r="F69" s="62"/>
      <c r="G69" s="23" t="str">
        <f>B14</f>
        <v>Prädikant*in/Lektor*in</v>
      </c>
      <c r="H69" s="70"/>
      <c r="I69" s="70"/>
      <c r="J69" s="24"/>
      <c r="K69" s="24"/>
    </row>
    <row r="70" spans="1:11" x14ac:dyDescent="0.25">
      <c r="A70" s="21"/>
      <c r="B70" s="16"/>
      <c r="C70" s="16"/>
      <c r="D70" s="16"/>
      <c r="E70" s="16"/>
      <c r="F70" s="16"/>
      <c r="G70" s="20"/>
      <c r="H70" s="11"/>
      <c r="I70" s="11"/>
    </row>
    <row r="71" spans="1:11" x14ac:dyDescent="0.25">
      <c r="A71" s="110" t="s">
        <v>15</v>
      </c>
      <c r="B71" s="111"/>
      <c r="C71" s="111"/>
      <c r="D71" s="111"/>
      <c r="E71" s="111"/>
      <c r="F71" s="111"/>
      <c r="G71" s="112"/>
      <c r="H71" s="50"/>
      <c r="I71" s="50"/>
    </row>
    <row r="72" spans="1:11" s="11" customFormat="1" ht="13.8" thickBot="1" x14ac:dyDescent="0.3">
      <c r="A72" s="27"/>
      <c r="B72" s="28"/>
      <c r="C72" s="28"/>
      <c r="D72" s="28"/>
      <c r="E72" s="28"/>
      <c r="F72" s="28"/>
      <c r="G72" s="22"/>
    </row>
    <row r="73" spans="1:11" s="11" customFormat="1" x14ac:dyDescent="0.25"/>
    <row r="74" spans="1:11" s="11" customFormat="1" x14ac:dyDescent="0.25"/>
    <row r="75" spans="1:11" s="11" customFormat="1" x14ac:dyDescent="0.25"/>
    <row r="76" spans="1:11" s="11" customFormat="1" x14ac:dyDescent="0.25"/>
    <row r="77" spans="1:11" s="11" customFormat="1" x14ac:dyDescent="0.25"/>
    <row r="78" spans="1:11" s="11" customFormat="1" x14ac:dyDescent="0.25"/>
    <row r="79" spans="1:11" s="11" customFormat="1" x14ac:dyDescent="0.25"/>
    <row r="80" spans="1:11" s="11" customFormat="1" x14ac:dyDescent="0.25">
      <c r="B80" s="38"/>
      <c r="C80" s="38"/>
    </row>
    <row r="81" spans="1:9" s="11" customFormat="1" x14ac:dyDescent="0.25">
      <c r="A81" s="102" t="s">
        <v>24</v>
      </c>
      <c r="B81" s="103"/>
      <c r="C81" s="103"/>
      <c r="D81" s="103"/>
      <c r="E81" s="25"/>
      <c r="F81" s="25"/>
    </row>
    <row r="82" spans="1:9" s="11" customFormat="1" ht="28.5" customHeight="1" x14ac:dyDescent="0.25">
      <c r="A82" s="104" t="s">
        <v>92</v>
      </c>
      <c r="B82" s="105"/>
      <c r="C82" s="105"/>
      <c r="D82" s="105"/>
      <c r="E82" s="105"/>
      <c r="F82" s="105"/>
      <c r="G82" s="105"/>
      <c r="H82" s="49"/>
      <c r="I82" s="49"/>
    </row>
    <row r="83" spans="1:9" s="11" customFormat="1" x14ac:dyDescent="0.25"/>
    <row r="84" spans="1:9" s="11" customFormat="1" x14ac:dyDescent="0.25"/>
    <row r="85" spans="1:9" s="11" customFormat="1" x14ac:dyDescent="0.25"/>
    <row r="86" spans="1:9" s="11" customFormat="1" x14ac:dyDescent="0.25"/>
    <row r="87" spans="1:9" s="11" customFormat="1" x14ac:dyDescent="0.25"/>
    <row r="88" spans="1:9" s="11" customFormat="1" x14ac:dyDescent="0.25"/>
    <row r="89" spans="1:9" s="11" customFormat="1" x14ac:dyDescent="0.25"/>
    <row r="90" spans="1:9" s="11" customFormat="1" x14ac:dyDescent="0.25"/>
    <row r="91" spans="1:9" s="11" customFormat="1" x14ac:dyDescent="0.25"/>
    <row r="92" spans="1:9" s="11" customFormat="1" x14ac:dyDescent="0.25"/>
    <row r="93" spans="1:9" s="11" customFormat="1" x14ac:dyDescent="0.25"/>
    <row r="94" spans="1:9" s="11" customFormat="1" x14ac:dyDescent="0.25"/>
    <row r="95" spans="1:9" s="11" customFormat="1" x14ac:dyDescent="0.25"/>
    <row r="96" spans="1:9" s="11" customFormat="1" x14ac:dyDescent="0.25"/>
    <row r="97" s="11" customFormat="1" x14ac:dyDescent="0.25"/>
    <row r="98" s="11" customFormat="1" x14ac:dyDescent="0.25"/>
    <row r="99" s="11" customFormat="1" x14ac:dyDescent="0.25"/>
    <row r="100" s="11" customFormat="1" x14ac:dyDescent="0.25"/>
    <row r="101" s="11" customFormat="1" x14ac:dyDescent="0.25"/>
    <row r="102" s="11" customFormat="1" x14ac:dyDescent="0.25"/>
    <row r="103" s="11" customFormat="1" x14ac:dyDescent="0.25"/>
    <row r="104" s="11" customFormat="1" x14ac:dyDescent="0.25"/>
    <row r="105" s="11" customFormat="1" x14ac:dyDescent="0.25"/>
    <row r="106" s="11" customFormat="1" x14ac:dyDescent="0.25"/>
    <row r="107" s="11" customFormat="1" x14ac:dyDescent="0.25"/>
    <row r="108" s="11" customFormat="1" x14ac:dyDescent="0.25"/>
    <row r="109" s="11" customFormat="1" x14ac:dyDescent="0.25"/>
    <row r="110" s="11" customFormat="1" x14ac:dyDescent="0.25"/>
    <row r="111" s="11" customFormat="1" x14ac:dyDescent="0.25"/>
    <row r="112"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sheetData>
  <sheetProtection password="A1F9" sheet="1" objects="1" scenarios="1" selectLockedCells="1"/>
  <mergeCells count="37">
    <mergeCell ref="A2:J2"/>
    <mergeCell ref="B46:C46"/>
    <mergeCell ref="F48:H48"/>
    <mergeCell ref="I22:J22"/>
    <mergeCell ref="B44:C44"/>
    <mergeCell ref="B45:C45"/>
    <mergeCell ref="B16:D16"/>
    <mergeCell ref="A40:A47"/>
    <mergeCell ref="B19:D19"/>
    <mergeCell ref="B17:D17"/>
    <mergeCell ref="A8:B8"/>
    <mergeCell ref="A4:G4"/>
    <mergeCell ref="L8:O9"/>
    <mergeCell ref="B18:D18"/>
    <mergeCell ref="D66:G68"/>
    <mergeCell ref="B52:G52"/>
    <mergeCell ref="B40:C40"/>
    <mergeCell ref="B41:C41"/>
    <mergeCell ref="B47:C47"/>
    <mergeCell ref="B43:C43"/>
    <mergeCell ref="D48:E48"/>
    <mergeCell ref="A81:D81"/>
    <mergeCell ref="A82:G82"/>
    <mergeCell ref="L2:O2"/>
    <mergeCell ref="M4:O4"/>
    <mergeCell ref="M5:O5"/>
    <mergeCell ref="A71:G71"/>
    <mergeCell ref="D69:E69"/>
    <mergeCell ref="A64:G64"/>
    <mergeCell ref="B53:G53"/>
    <mergeCell ref="A51:G51"/>
    <mergeCell ref="D57:G57"/>
    <mergeCell ref="D58:G58"/>
    <mergeCell ref="B14:D14"/>
    <mergeCell ref="B15:D15"/>
    <mergeCell ref="B54:G54"/>
    <mergeCell ref="L12:M14"/>
  </mergeCells>
  <phoneticPr fontId="0" type="noConversion"/>
  <conditionalFormatting sqref="A8:C8">
    <cfRule type="expression" dxfId="5" priority="6">
      <formula>$N$14="ja"</formula>
    </cfRule>
  </conditionalFormatting>
  <conditionalFormatting sqref="B14:D14">
    <cfRule type="expression" dxfId="4" priority="5">
      <formula>$N$14="Ja"</formula>
    </cfRule>
  </conditionalFormatting>
  <conditionalFormatting sqref="E14:F14">
    <cfRule type="expression" dxfId="3" priority="4">
      <formula>$N$14="Ja"</formula>
    </cfRule>
  </conditionalFormatting>
  <conditionalFormatting sqref="B55:C55">
    <cfRule type="expression" dxfId="2" priority="3">
      <formula>$N$14="Ja"</formula>
    </cfRule>
  </conditionalFormatting>
  <conditionalFormatting sqref="A68">
    <cfRule type="expression" dxfId="1" priority="2">
      <formula>$N$14="Ja"</formula>
    </cfRule>
  </conditionalFormatting>
  <conditionalFormatting sqref="L2:O5">
    <cfRule type="expression" dxfId="0" priority="1">
      <formula>$N$14="Ja"</formula>
    </cfRule>
  </conditionalFormatting>
  <dataValidations xWindow="783" yWindow="227" count="8">
    <dataValidation allowBlank="1" showInputMessage="1" showErrorMessage="1" promptTitle="Name" prompt="Bitte Vor- und Nachname eintragen" sqref="B15:D15"/>
    <dataValidation allowBlank="1" showInputMessage="1" showErrorMessage="1" prompt="Bitte Wohnort eintragen." sqref="B18:D18"/>
    <dataValidation allowBlank="1" showInputMessage="1" showErrorMessage="1" promptTitle="Ende Dienstauftrag" prompt="Bitte das Ende des Dienstauftrags eintragen" sqref="B19:D19"/>
    <dataValidation allowBlank="1" showInputMessage="1" showErrorMessage="1" prompt="Bitte Straße, Hausnummer eintragen" sqref="B16:D16"/>
    <dataValidation allowBlank="1" showInputMessage="1" showErrorMessage="1" promptTitle="Eingabe IBAN" prompt="Bitte geben Sie hier Ihre vollständige IBAN-Nummer ein OHNE Leerzeichen._x000a__x000a_Vielen Dank." sqref="M4 P4"/>
    <dataValidation allowBlank="1" showInputMessage="1" showErrorMessage="1" prompt="Bitte Postleitzahl eintragen" sqref="B17:C17"/>
    <dataValidation allowBlank="1" showInputMessage="1" showErrorMessage="1" promptTitle="Gottesdienstort" prompt="Bitte den Gottesdienstort eintragen" sqref="A24:A39"/>
    <dataValidation allowBlank="1" showInputMessage="1" showErrorMessage="1" prompt="Bei der Auswahl &quot;öffentliche Verkehrsmittel&quot; bitte den Fahrschein beifügen." sqref="F23"/>
  </dataValidations>
  <printOptions horizontalCentered="1"/>
  <pageMargins left="0.23622047244094491" right="0.23622047244094491" top="0.74803149606299213" bottom="0.94488188976377963" header="0.31496062992125984" footer="0.31496062992125984"/>
  <pageSetup paperSize="9" scale="59" orientation="portrait" r:id="rId1"/>
  <headerFooter alignWithMargins="0">
    <oddFooter>&amp;L&amp;G EKHN, Referat Kirchliche Dienste und Rechtsfragen (Ia), 
&amp;C
&amp;RFormularnr.: N000046V002D190320
Stand 03/2019,  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3</xdr:col>
                    <xdr:colOff>327660</xdr:colOff>
                    <xdr:row>23</xdr:row>
                    <xdr:rowOff>60960</xdr:rowOff>
                  </from>
                  <to>
                    <xdr:col>3</xdr:col>
                    <xdr:colOff>541020</xdr:colOff>
                    <xdr:row>23</xdr:row>
                    <xdr:rowOff>274320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327660</xdr:colOff>
                    <xdr:row>24</xdr:row>
                    <xdr:rowOff>45720</xdr:rowOff>
                  </from>
                  <to>
                    <xdr:col>3</xdr:col>
                    <xdr:colOff>708660</xdr:colOff>
                    <xdr:row>24</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327660</xdr:colOff>
                    <xdr:row>25</xdr:row>
                    <xdr:rowOff>68580</xdr:rowOff>
                  </from>
                  <to>
                    <xdr:col>3</xdr:col>
                    <xdr:colOff>533400</xdr:colOff>
                    <xdr:row>25</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327660</xdr:colOff>
                    <xdr:row>26</xdr:row>
                    <xdr:rowOff>60960</xdr:rowOff>
                  </from>
                  <to>
                    <xdr:col>3</xdr:col>
                    <xdr:colOff>563880</xdr:colOff>
                    <xdr:row>26</xdr:row>
                    <xdr:rowOff>274320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327660</xdr:colOff>
                    <xdr:row>23</xdr:row>
                    <xdr:rowOff>60960</xdr:rowOff>
                  </from>
                  <to>
                    <xdr:col>4</xdr:col>
                    <xdr:colOff>579120</xdr:colOff>
                    <xdr:row>23</xdr:row>
                    <xdr:rowOff>251460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xdr:col>
                    <xdr:colOff>327660</xdr:colOff>
                    <xdr:row>24</xdr:row>
                    <xdr:rowOff>60960</xdr:rowOff>
                  </from>
                  <to>
                    <xdr:col>4</xdr:col>
                    <xdr:colOff>579120</xdr:colOff>
                    <xdr:row>24</xdr:row>
                    <xdr:rowOff>251460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xdr:col>
                    <xdr:colOff>327660</xdr:colOff>
                    <xdr:row>25</xdr:row>
                    <xdr:rowOff>60960</xdr:rowOff>
                  </from>
                  <to>
                    <xdr:col>4</xdr:col>
                    <xdr:colOff>579120</xdr:colOff>
                    <xdr:row>25</xdr:row>
                    <xdr:rowOff>251460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327660</xdr:colOff>
                    <xdr:row>26</xdr:row>
                    <xdr:rowOff>60960</xdr:rowOff>
                  </from>
                  <to>
                    <xdr:col>4</xdr:col>
                    <xdr:colOff>579120</xdr:colOff>
                    <xdr:row>26</xdr:row>
                    <xdr:rowOff>251460</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3</xdr:col>
                    <xdr:colOff>327660</xdr:colOff>
                    <xdr:row>27</xdr:row>
                    <xdr:rowOff>60960</xdr:rowOff>
                  </from>
                  <to>
                    <xdr:col>3</xdr:col>
                    <xdr:colOff>563880</xdr:colOff>
                    <xdr:row>27</xdr:row>
                    <xdr:rowOff>274320</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4</xdr:col>
                    <xdr:colOff>327660</xdr:colOff>
                    <xdr:row>27</xdr:row>
                    <xdr:rowOff>60960</xdr:rowOff>
                  </from>
                  <to>
                    <xdr:col>4</xdr:col>
                    <xdr:colOff>579120</xdr:colOff>
                    <xdr:row>27</xdr:row>
                    <xdr:rowOff>251460</xdr:rowOff>
                  </to>
                </anchor>
              </controlPr>
            </control>
          </mc:Choice>
        </mc:AlternateContent>
        <mc:AlternateContent xmlns:mc="http://schemas.openxmlformats.org/markup-compatibility/2006">
          <mc:Choice Requires="x14">
            <control shapeId="1112" r:id="rId15" name="Check Box 88">
              <controlPr defaultSize="0" autoFill="0" autoLine="0" autoPict="0">
                <anchor moveWithCells="1">
                  <from>
                    <xdr:col>3</xdr:col>
                    <xdr:colOff>327660</xdr:colOff>
                    <xdr:row>30</xdr:row>
                    <xdr:rowOff>60960</xdr:rowOff>
                  </from>
                  <to>
                    <xdr:col>3</xdr:col>
                    <xdr:colOff>563880</xdr:colOff>
                    <xdr:row>30</xdr:row>
                    <xdr:rowOff>274320</xdr:rowOff>
                  </to>
                </anchor>
              </controlPr>
            </control>
          </mc:Choice>
        </mc:AlternateContent>
        <mc:AlternateContent xmlns:mc="http://schemas.openxmlformats.org/markup-compatibility/2006">
          <mc:Choice Requires="x14">
            <control shapeId="1113" r:id="rId16" name="Check Box 89">
              <controlPr defaultSize="0" autoFill="0" autoLine="0" autoPict="0">
                <anchor moveWithCells="1">
                  <from>
                    <xdr:col>4</xdr:col>
                    <xdr:colOff>327660</xdr:colOff>
                    <xdr:row>30</xdr:row>
                    <xdr:rowOff>60960</xdr:rowOff>
                  </from>
                  <to>
                    <xdr:col>4</xdr:col>
                    <xdr:colOff>579120</xdr:colOff>
                    <xdr:row>30</xdr:row>
                    <xdr:rowOff>251460</xdr:rowOff>
                  </to>
                </anchor>
              </controlPr>
            </control>
          </mc:Choice>
        </mc:AlternateContent>
        <mc:AlternateContent xmlns:mc="http://schemas.openxmlformats.org/markup-compatibility/2006">
          <mc:Choice Requires="x14">
            <control shapeId="1114" r:id="rId17" name="Check Box 90">
              <controlPr defaultSize="0" autoFill="0" autoLine="0" autoPict="0">
                <anchor moveWithCells="1">
                  <from>
                    <xdr:col>3</xdr:col>
                    <xdr:colOff>327660</xdr:colOff>
                    <xdr:row>31</xdr:row>
                    <xdr:rowOff>60960</xdr:rowOff>
                  </from>
                  <to>
                    <xdr:col>3</xdr:col>
                    <xdr:colOff>563880</xdr:colOff>
                    <xdr:row>31</xdr:row>
                    <xdr:rowOff>274320</xdr:rowOff>
                  </to>
                </anchor>
              </controlPr>
            </control>
          </mc:Choice>
        </mc:AlternateContent>
        <mc:AlternateContent xmlns:mc="http://schemas.openxmlformats.org/markup-compatibility/2006">
          <mc:Choice Requires="x14">
            <control shapeId="1115" r:id="rId18" name="Check Box 91">
              <controlPr defaultSize="0" autoFill="0" autoLine="0" autoPict="0">
                <anchor moveWithCells="1">
                  <from>
                    <xdr:col>4</xdr:col>
                    <xdr:colOff>327660</xdr:colOff>
                    <xdr:row>31</xdr:row>
                    <xdr:rowOff>60960</xdr:rowOff>
                  </from>
                  <to>
                    <xdr:col>4</xdr:col>
                    <xdr:colOff>579120</xdr:colOff>
                    <xdr:row>31</xdr:row>
                    <xdr:rowOff>251460</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3</xdr:col>
                    <xdr:colOff>327660</xdr:colOff>
                    <xdr:row>32</xdr:row>
                    <xdr:rowOff>60960</xdr:rowOff>
                  </from>
                  <to>
                    <xdr:col>3</xdr:col>
                    <xdr:colOff>563880</xdr:colOff>
                    <xdr:row>32</xdr:row>
                    <xdr:rowOff>274320</xdr:rowOff>
                  </to>
                </anchor>
              </controlPr>
            </control>
          </mc:Choice>
        </mc:AlternateContent>
        <mc:AlternateContent xmlns:mc="http://schemas.openxmlformats.org/markup-compatibility/2006">
          <mc:Choice Requires="x14">
            <control shapeId="1117" r:id="rId20" name="Check Box 93">
              <controlPr defaultSize="0" autoFill="0" autoLine="0" autoPict="0">
                <anchor moveWithCells="1">
                  <from>
                    <xdr:col>4</xdr:col>
                    <xdr:colOff>327660</xdr:colOff>
                    <xdr:row>32</xdr:row>
                    <xdr:rowOff>60960</xdr:rowOff>
                  </from>
                  <to>
                    <xdr:col>4</xdr:col>
                    <xdr:colOff>579120</xdr:colOff>
                    <xdr:row>32</xdr:row>
                    <xdr:rowOff>251460</xdr:rowOff>
                  </to>
                </anchor>
              </controlPr>
            </control>
          </mc:Choice>
        </mc:AlternateContent>
        <mc:AlternateContent xmlns:mc="http://schemas.openxmlformats.org/markup-compatibility/2006">
          <mc:Choice Requires="x14">
            <control shapeId="1118" r:id="rId21" name="Check Box 94">
              <controlPr defaultSize="0" autoFill="0" autoLine="0" autoPict="0">
                <anchor moveWithCells="1">
                  <from>
                    <xdr:col>3</xdr:col>
                    <xdr:colOff>327660</xdr:colOff>
                    <xdr:row>33</xdr:row>
                    <xdr:rowOff>60960</xdr:rowOff>
                  </from>
                  <to>
                    <xdr:col>3</xdr:col>
                    <xdr:colOff>563880</xdr:colOff>
                    <xdr:row>33</xdr:row>
                    <xdr:rowOff>274320</xdr:rowOff>
                  </to>
                </anchor>
              </controlPr>
            </control>
          </mc:Choice>
        </mc:AlternateContent>
        <mc:AlternateContent xmlns:mc="http://schemas.openxmlformats.org/markup-compatibility/2006">
          <mc:Choice Requires="x14">
            <control shapeId="1119" r:id="rId22" name="Check Box 95">
              <controlPr defaultSize="0" autoFill="0" autoLine="0" autoPict="0">
                <anchor moveWithCells="1">
                  <from>
                    <xdr:col>4</xdr:col>
                    <xdr:colOff>327660</xdr:colOff>
                    <xdr:row>33</xdr:row>
                    <xdr:rowOff>60960</xdr:rowOff>
                  </from>
                  <to>
                    <xdr:col>4</xdr:col>
                    <xdr:colOff>579120</xdr:colOff>
                    <xdr:row>33</xdr:row>
                    <xdr:rowOff>251460</xdr:rowOff>
                  </to>
                </anchor>
              </controlPr>
            </control>
          </mc:Choice>
        </mc:AlternateContent>
        <mc:AlternateContent xmlns:mc="http://schemas.openxmlformats.org/markup-compatibility/2006">
          <mc:Choice Requires="x14">
            <control shapeId="1120" r:id="rId23" name="Check Box 96">
              <controlPr defaultSize="0" autoFill="0" autoLine="0" autoPict="0">
                <anchor moveWithCells="1">
                  <from>
                    <xdr:col>3</xdr:col>
                    <xdr:colOff>327660</xdr:colOff>
                    <xdr:row>34</xdr:row>
                    <xdr:rowOff>60960</xdr:rowOff>
                  </from>
                  <to>
                    <xdr:col>3</xdr:col>
                    <xdr:colOff>563880</xdr:colOff>
                    <xdr:row>34</xdr:row>
                    <xdr:rowOff>274320</xdr:rowOff>
                  </to>
                </anchor>
              </controlPr>
            </control>
          </mc:Choice>
        </mc:AlternateContent>
        <mc:AlternateContent xmlns:mc="http://schemas.openxmlformats.org/markup-compatibility/2006">
          <mc:Choice Requires="x14">
            <control shapeId="1121" r:id="rId24" name="Check Box 97">
              <controlPr defaultSize="0" autoFill="0" autoLine="0" autoPict="0">
                <anchor moveWithCells="1">
                  <from>
                    <xdr:col>4</xdr:col>
                    <xdr:colOff>327660</xdr:colOff>
                    <xdr:row>34</xdr:row>
                    <xdr:rowOff>60960</xdr:rowOff>
                  </from>
                  <to>
                    <xdr:col>4</xdr:col>
                    <xdr:colOff>579120</xdr:colOff>
                    <xdr:row>34</xdr:row>
                    <xdr:rowOff>251460</xdr:rowOff>
                  </to>
                </anchor>
              </controlPr>
            </control>
          </mc:Choice>
        </mc:AlternateContent>
        <mc:AlternateContent xmlns:mc="http://schemas.openxmlformats.org/markup-compatibility/2006">
          <mc:Choice Requires="x14">
            <control shapeId="1122" r:id="rId25" name="Check Box 98">
              <controlPr defaultSize="0" autoFill="0" autoLine="0" autoPict="0">
                <anchor moveWithCells="1">
                  <from>
                    <xdr:col>3</xdr:col>
                    <xdr:colOff>327660</xdr:colOff>
                    <xdr:row>35</xdr:row>
                    <xdr:rowOff>60960</xdr:rowOff>
                  </from>
                  <to>
                    <xdr:col>3</xdr:col>
                    <xdr:colOff>563880</xdr:colOff>
                    <xdr:row>35</xdr:row>
                    <xdr:rowOff>274320</xdr:rowOff>
                  </to>
                </anchor>
              </controlPr>
            </control>
          </mc:Choice>
        </mc:AlternateContent>
        <mc:AlternateContent xmlns:mc="http://schemas.openxmlformats.org/markup-compatibility/2006">
          <mc:Choice Requires="x14">
            <control shapeId="1123" r:id="rId26" name="Check Box 99">
              <controlPr defaultSize="0" autoFill="0" autoLine="0" autoPict="0">
                <anchor moveWithCells="1">
                  <from>
                    <xdr:col>4</xdr:col>
                    <xdr:colOff>327660</xdr:colOff>
                    <xdr:row>35</xdr:row>
                    <xdr:rowOff>60960</xdr:rowOff>
                  </from>
                  <to>
                    <xdr:col>4</xdr:col>
                    <xdr:colOff>579120</xdr:colOff>
                    <xdr:row>35</xdr:row>
                    <xdr:rowOff>251460</xdr:rowOff>
                  </to>
                </anchor>
              </controlPr>
            </control>
          </mc:Choice>
        </mc:AlternateContent>
        <mc:AlternateContent xmlns:mc="http://schemas.openxmlformats.org/markup-compatibility/2006">
          <mc:Choice Requires="x14">
            <control shapeId="1124" r:id="rId27" name="Check Box 100">
              <controlPr defaultSize="0" autoFill="0" autoLine="0" autoPict="0">
                <anchor moveWithCells="1">
                  <from>
                    <xdr:col>3</xdr:col>
                    <xdr:colOff>327660</xdr:colOff>
                    <xdr:row>36</xdr:row>
                    <xdr:rowOff>60960</xdr:rowOff>
                  </from>
                  <to>
                    <xdr:col>3</xdr:col>
                    <xdr:colOff>563880</xdr:colOff>
                    <xdr:row>36</xdr:row>
                    <xdr:rowOff>274320</xdr:rowOff>
                  </to>
                </anchor>
              </controlPr>
            </control>
          </mc:Choice>
        </mc:AlternateContent>
        <mc:AlternateContent xmlns:mc="http://schemas.openxmlformats.org/markup-compatibility/2006">
          <mc:Choice Requires="x14">
            <control shapeId="1125" r:id="rId28" name="Check Box 101">
              <controlPr defaultSize="0" autoFill="0" autoLine="0" autoPict="0">
                <anchor moveWithCells="1">
                  <from>
                    <xdr:col>4</xdr:col>
                    <xdr:colOff>327660</xdr:colOff>
                    <xdr:row>36</xdr:row>
                    <xdr:rowOff>60960</xdr:rowOff>
                  </from>
                  <to>
                    <xdr:col>4</xdr:col>
                    <xdr:colOff>579120</xdr:colOff>
                    <xdr:row>36</xdr:row>
                    <xdr:rowOff>251460</xdr:rowOff>
                  </to>
                </anchor>
              </controlPr>
            </control>
          </mc:Choice>
        </mc:AlternateContent>
        <mc:AlternateContent xmlns:mc="http://schemas.openxmlformats.org/markup-compatibility/2006">
          <mc:Choice Requires="x14">
            <control shapeId="1129" r:id="rId29" name="Check Box 105">
              <controlPr defaultSize="0" autoFill="0" autoLine="0" autoPict="0">
                <anchor moveWithCells="1">
                  <from>
                    <xdr:col>3</xdr:col>
                    <xdr:colOff>327660</xdr:colOff>
                    <xdr:row>38</xdr:row>
                    <xdr:rowOff>60960</xdr:rowOff>
                  </from>
                  <to>
                    <xdr:col>3</xdr:col>
                    <xdr:colOff>563880</xdr:colOff>
                    <xdr:row>38</xdr:row>
                    <xdr:rowOff>274320</xdr:rowOff>
                  </to>
                </anchor>
              </controlPr>
            </control>
          </mc:Choice>
        </mc:AlternateContent>
        <mc:AlternateContent xmlns:mc="http://schemas.openxmlformats.org/markup-compatibility/2006">
          <mc:Choice Requires="x14">
            <control shapeId="1130" r:id="rId30" name="Check Box 106">
              <controlPr defaultSize="0" autoFill="0" autoLine="0" autoPict="0">
                <anchor moveWithCells="1">
                  <from>
                    <xdr:col>4</xdr:col>
                    <xdr:colOff>327660</xdr:colOff>
                    <xdr:row>38</xdr:row>
                    <xdr:rowOff>60960</xdr:rowOff>
                  </from>
                  <to>
                    <xdr:col>4</xdr:col>
                    <xdr:colOff>579120</xdr:colOff>
                    <xdr:row>38</xdr:row>
                    <xdr:rowOff>251460</xdr:rowOff>
                  </to>
                </anchor>
              </controlPr>
            </control>
          </mc:Choice>
        </mc:AlternateContent>
        <mc:AlternateContent xmlns:mc="http://schemas.openxmlformats.org/markup-compatibility/2006">
          <mc:Choice Requires="x14">
            <control shapeId="1140" r:id="rId31" name="Check Box 116">
              <controlPr defaultSize="0" autoFill="0" autoLine="0" autoPict="0">
                <anchor moveWithCells="1">
                  <from>
                    <xdr:col>3</xdr:col>
                    <xdr:colOff>327660</xdr:colOff>
                    <xdr:row>28</xdr:row>
                    <xdr:rowOff>60960</xdr:rowOff>
                  </from>
                  <to>
                    <xdr:col>3</xdr:col>
                    <xdr:colOff>563880</xdr:colOff>
                    <xdr:row>28</xdr:row>
                    <xdr:rowOff>274320</xdr:rowOff>
                  </to>
                </anchor>
              </controlPr>
            </control>
          </mc:Choice>
        </mc:AlternateContent>
        <mc:AlternateContent xmlns:mc="http://schemas.openxmlformats.org/markup-compatibility/2006">
          <mc:Choice Requires="x14">
            <control shapeId="1141" r:id="rId32" name="Check Box 117">
              <controlPr defaultSize="0" autoFill="0" autoLine="0" autoPict="0">
                <anchor moveWithCells="1">
                  <from>
                    <xdr:col>4</xdr:col>
                    <xdr:colOff>327660</xdr:colOff>
                    <xdr:row>28</xdr:row>
                    <xdr:rowOff>60960</xdr:rowOff>
                  </from>
                  <to>
                    <xdr:col>4</xdr:col>
                    <xdr:colOff>579120</xdr:colOff>
                    <xdr:row>28</xdr:row>
                    <xdr:rowOff>251460</xdr:rowOff>
                  </to>
                </anchor>
              </controlPr>
            </control>
          </mc:Choice>
        </mc:AlternateContent>
        <mc:AlternateContent xmlns:mc="http://schemas.openxmlformats.org/markup-compatibility/2006">
          <mc:Choice Requires="x14">
            <control shapeId="1142" r:id="rId33" name="Check Box 118">
              <controlPr defaultSize="0" autoFill="0" autoLine="0" autoPict="0">
                <anchor moveWithCells="1">
                  <from>
                    <xdr:col>3</xdr:col>
                    <xdr:colOff>327660</xdr:colOff>
                    <xdr:row>29</xdr:row>
                    <xdr:rowOff>60960</xdr:rowOff>
                  </from>
                  <to>
                    <xdr:col>3</xdr:col>
                    <xdr:colOff>563880</xdr:colOff>
                    <xdr:row>29</xdr:row>
                    <xdr:rowOff>274320</xdr:rowOff>
                  </to>
                </anchor>
              </controlPr>
            </control>
          </mc:Choice>
        </mc:AlternateContent>
        <mc:AlternateContent xmlns:mc="http://schemas.openxmlformats.org/markup-compatibility/2006">
          <mc:Choice Requires="x14">
            <control shapeId="1143" r:id="rId34" name="Check Box 119">
              <controlPr defaultSize="0" autoFill="0" autoLine="0" autoPict="0">
                <anchor moveWithCells="1">
                  <from>
                    <xdr:col>4</xdr:col>
                    <xdr:colOff>327660</xdr:colOff>
                    <xdr:row>29</xdr:row>
                    <xdr:rowOff>60960</xdr:rowOff>
                  </from>
                  <to>
                    <xdr:col>4</xdr:col>
                    <xdr:colOff>579120</xdr:colOff>
                    <xdr:row>29</xdr:row>
                    <xdr:rowOff>251460</xdr:rowOff>
                  </to>
                </anchor>
              </controlPr>
            </control>
          </mc:Choice>
        </mc:AlternateContent>
        <mc:AlternateContent xmlns:mc="http://schemas.openxmlformats.org/markup-compatibility/2006">
          <mc:Choice Requires="x14">
            <control shapeId="1144" r:id="rId35" name="Check Box 120">
              <controlPr defaultSize="0" autoFill="0" autoLine="0" autoPict="0">
                <anchor moveWithCells="1">
                  <from>
                    <xdr:col>3</xdr:col>
                    <xdr:colOff>327660</xdr:colOff>
                    <xdr:row>37</xdr:row>
                    <xdr:rowOff>60960</xdr:rowOff>
                  </from>
                  <to>
                    <xdr:col>3</xdr:col>
                    <xdr:colOff>563880</xdr:colOff>
                    <xdr:row>37</xdr:row>
                    <xdr:rowOff>274320</xdr:rowOff>
                  </to>
                </anchor>
              </controlPr>
            </control>
          </mc:Choice>
        </mc:AlternateContent>
        <mc:AlternateContent xmlns:mc="http://schemas.openxmlformats.org/markup-compatibility/2006">
          <mc:Choice Requires="x14">
            <control shapeId="1145" r:id="rId36" name="Check Box 121">
              <controlPr defaultSize="0" autoFill="0" autoLine="0" autoPict="0">
                <anchor moveWithCells="1">
                  <from>
                    <xdr:col>4</xdr:col>
                    <xdr:colOff>327660</xdr:colOff>
                    <xdr:row>37</xdr:row>
                    <xdr:rowOff>60960</xdr:rowOff>
                  </from>
                  <to>
                    <xdr:col>4</xdr:col>
                    <xdr:colOff>579120</xdr:colOff>
                    <xdr:row>37</xdr:row>
                    <xdr:rowOff>251460</xdr:rowOff>
                  </to>
                </anchor>
              </controlPr>
            </control>
          </mc:Choice>
        </mc:AlternateContent>
        <mc:AlternateContent xmlns:mc="http://schemas.openxmlformats.org/markup-compatibility/2006">
          <mc:Choice Requires="x14">
            <control shapeId="1157" r:id="rId37" name="Check Box 133">
              <controlPr defaultSize="0" autoFill="0" autoLine="0" autoPict="0">
                <anchor moveWithCells="1">
                  <from>
                    <xdr:col>9</xdr:col>
                    <xdr:colOff>327660</xdr:colOff>
                    <xdr:row>23</xdr:row>
                    <xdr:rowOff>60960</xdr:rowOff>
                  </from>
                  <to>
                    <xdr:col>9</xdr:col>
                    <xdr:colOff>579120</xdr:colOff>
                    <xdr:row>23</xdr:row>
                    <xdr:rowOff>251460</xdr:rowOff>
                  </to>
                </anchor>
              </controlPr>
            </control>
          </mc:Choice>
        </mc:AlternateContent>
        <mc:AlternateContent xmlns:mc="http://schemas.openxmlformats.org/markup-compatibility/2006">
          <mc:Choice Requires="x14">
            <control shapeId="1158" r:id="rId38" name="Check Box 134">
              <controlPr defaultSize="0" autoFill="0" autoLine="0" autoPict="0">
                <anchor moveWithCells="1">
                  <from>
                    <xdr:col>9</xdr:col>
                    <xdr:colOff>327660</xdr:colOff>
                    <xdr:row>24</xdr:row>
                    <xdr:rowOff>60960</xdr:rowOff>
                  </from>
                  <to>
                    <xdr:col>9</xdr:col>
                    <xdr:colOff>579120</xdr:colOff>
                    <xdr:row>24</xdr:row>
                    <xdr:rowOff>251460</xdr:rowOff>
                  </to>
                </anchor>
              </controlPr>
            </control>
          </mc:Choice>
        </mc:AlternateContent>
        <mc:AlternateContent xmlns:mc="http://schemas.openxmlformats.org/markup-compatibility/2006">
          <mc:Choice Requires="x14">
            <control shapeId="1159" r:id="rId39" name="Check Box 135">
              <controlPr defaultSize="0" autoFill="0" autoLine="0" autoPict="0">
                <anchor moveWithCells="1">
                  <from>
                    <xdr:col>9</xdr:col>
                    <xdr:colOff>327660</xdr:colOff>
                    <xdr:row>25</xdr:row>
                    <xdr:rowOff>60960</xdr:rowOff>
                  </from>
                  <to>
                    <xdr:col>9</xdr:col>
                    <xdr:colOff>579120</xdr:colOff>
                    <xdr:row>25</xdr:row>
                    <xdr:rowOff>251460</xdr:rowOff>
                  </to>
                </anchor>
              </controlPr>
            </control>
          </mc:Choice>
        </mc:AlternateContent>
        <mc:AlternateContent xmlns:mc="http://schemas.openxmlformats.org/markup-compatibility/2006">
          <mc:Choice Requires="x14">
            <control shapeId="1160" r:id="rId40" name="Check Box 136">
              <controlPr defaultSize="0" autoFill="0" autoLine="0" autoPict="0">
                <anchor moveWithCells="1">
                  <from>
                    <xdr:col>9</xdr:col>
                    <xdr:colOff>327660</xdr:colOff>
                    <xdr:row>26</xdr:row>
                    <xdr:rowOff>60960</xdr:rowOff>
                  </from>
                  <to>
                    <xdr:col>9</xdr:col>
                    <xdr:colOff>579120</xdr:colOff>
                    <xdr:row>26</xdr:row>
                    <xdr:rowOff>251460</xdr:rowOff>
                  </to>
                </anchor>
              </controlPr>
            </control>
          </mc:Choice>
        </mc:AlternateContent>
        <mc:AlternateContent xmlns:mc="http://schemas.openxmlformats.org/markup-compatibility/2006">
          <mc:Choice Requires="x14">
            <control shapeId="1161" r:id="rId41" name="Check Box 137">
              <controlPr defaultSize="0" autoFill="0" autoLine="0" autoPict="0">
                <anchor moveWithCells="1">
                  <from>
                    <xdr:col>9</xdr:col>
                    <xdr:colOff>327660</xdr:colOff>
                    <xdr:row>27</xdr:row>
                    <xdr:rowOff>60960</xdr:rowOff>
                  </from>
                  <to>
                    <xdr:col>9</xdr:col>
                    <xdr:colOff>579120</xdr:colOff>
                    <xdr:row>27</xdr:row>
                    <xdr:rowOff>251460</xdr:rowOff>
                  </to>
                </anchor>
              </controlPr>
            </control>
          </mc:Choice>
        </mc:AlternateContent>
        <mc:AlternateContent xmlns:mc="http://schemas.openxmlformats.org/markup-compatibility/2006">
          <mc:Choice Requires="x14">
            <control shapeId="1162" r:id="rId42" name="Check Box 138">
              <controlPr defaultSize="0" autoFill="0" autoLine="0" autoPict="0">
                <anchor moveWithCells="1">
                  <from>
                    <xdr:col>9</xdr:col>
                    <xdr:colOff>327660</xdr:colOff>
                    <xdr:row>28</xdr:row>
                    <xdr:rowOff>60960</xdr:rowOff>
                  </from>
                  <to>
                    <xdr:col>9</xdr:col>
                    <xdr:colOff>579120</xdr:colOff>
                    <xdr:row>28</xdr:row>
                    <xdr:rowOff>251460</xdr:rowOff>
                  </to>
                </anchor>
              </controlPr>
            </control>
          </mc:Choice>
        </mc:AlternateContent>
        <mc:AlternateContent xmlns:mc="http://schemas.openxmlformats.org/markup-compatibility/2006">
          <mc:Choice Requires="x14">
            <control shapeId="1163" r:id="rId43" name="Check Box 139">
              <controlPr defaultSize="0" autoFill="0" autoLine="0" autoPict="0">
                <anchor moveWithCells="1">
                  <from>
                    <xdr:col>9</xdr:col>
                    <xdr:colOff>327660</xdr:colOff>
                    <xdr:row>29</xdr:row>
                    <xdr:rowOff>60960</xdr:rowOff>
                  </from>
                  <to>
                    <xdr:col>9</xdr:col>
                    <xdr:colOff>579120</xdr:colOff>
                    <xdr:row>29</xdr:row>
                    <xdr:rowOff>251460</xdr:rowOff>
                  </to>
                </anchor>
              </controlPr>
            </control>
          </mc:Choice>
        </mc:AlternateContent>
        <mc:AlternateContent xmlns:mc="http://schemas.openxmlformats.org/markup-compatibility/2006">
          <mc:Choice Requires="x14">
            <control shapeId="1164" r:id="rId44" name="Check Box 140">
              <controlPr defaultSize="0" autoFill="0" autoLine="0" autoPict="0">
                <anchor moveWithCells="1">
                  <from>
                    <xdr:col>9</xdr:col>
                    <xdr:colOff>327660</xdr:colOff>
                    <xdr:row>30</xdr:row>
                    <xdr:rowOff>60960</xdr:rowOff>
                  </from>
                  <to>
                    <xdr:col>9</xdr:col>
                    <xdr:colOff>579120</xdr:colOff>
                    <xdr:row>30</xdr:row>
                    <xdr:rowOff>251460</xdr:rowOff>
                  </to>
                </anchor>
              </controlPr>
            </control>
          </mc:Choice>
        </mc:AlternateContent>
        <mc:AlternateContent xmlns:mc="http://schemas.openxmlformats.org/markup-compatibility/2006">
          <mc:Choice Requires="x14">
            <control shapeId="1165" r:id="rId45" name="Check Box 141">
              <controlPr defaultSize="0" autoFill="0" autoLine="0" autoPict="0">
                <anchor moveWithCells="1">
                  <from>
                    <xdr:col>9</xdr:col>
                    <xdr:colOff>327660</xdr:colOff>
                    <xdr:row>31</xdr:row>
                    <xdr:rowOff>60960</xdr:rowOff>
                  </from>
                  <to>
                    <xdr:col>9</xdr:col>
                    <xdr:colOff>579120</xdr:colOff>
                    <xdr:row>31</xdr:row>
                    <xdr:rowOff>251460</xdr:rowOff>
                  </to>
                </anchor>
              </controlPr>
            </control>
          </mc:Choice>
        </mc:AlternateContent>
        <mc:AlternateContent xmlns:mc="http://schemas.openxmlformats.org/markup-compatibility/2006">
          <mc:Choice Requires="x14">
            <control shapeId="1166" r:id="rId46" name="Check Box 142">
              <controlPr defaultSize="0" autoFill="0" autoLine="0" autoPict="0">
                <anchor moveWithCells="1">
                  <from>
                    <xdr:col>9</xdr:col>
                    <xdr:colOff>327660</xdr:colOff>
                    <xdr:row>32</xdr:row>
                    <xdr:rowOff>60960</xdr:rowOff>
                  </from>
                  <to>
                    <xdr:col>9</xdr:col>
                    <xdr:colOff>579120</xdr:colOff>
                    <xdr:row>32</xdr:row>
                    <xdr:rowOff>251460</xdr:rowOff>
                  </to>
                </anchor>
              </controlPr>
            </control>
          </mc:Choice>
        </mc:AlternateContent>
        <mc:AlternateContent xmlns:mc="http://schemas.openxmlformats.org/markup-compatibility/2006">
          <mc:Choice Requires="x14">
            <control shapeId="1167" r:id="rId47" name="Check Box 143">
              <controlPr defaultSize="0" autoFill="0" autoLine="0" autoPict="0">
                <anchor moveWithCells="1">
                  <from>
                    <xdr:col>9</xdr:col>
                    <xdr:colOff>327660</xdr:colOff>
                    <xdr:row>33</xdr:row>
                    <xdr:rowOff>60960</xdr:rowOff>
                  </from>
                  <to>
                    <xdr:col>9</xdr:col>
                    <xdr:colOff>579120</xdr:colOff>
                    <xdr:row>33</xdr:row>
                    <xdr:rowOff>251460</xdr:rowOff>
                  </to>
                </anchor>
              </controlPr>
            </control>
          </mc:Choice>
        </mc:AlternateContent>
        <mc:AlternateContent xmlns:mc="http://schemas.openxmlformats.org/markup-compatibility/2006">
          <mc:Choice Requires="x14">
            <control shapeId="1168" r:id="rId48" name="Check Box 144">
              <controlPr defaultSize="0" autoFill="0" autoLine="0" autoPict="0">
                <anchor moveWithCells="1">
                  <from>
                    <xdr:col>9</xdr:col>
                    <xdr:colOff>327660</xdr:colOff>
                    <xdr:row>34</xdr:row>
                    <xdr:rowOff>60960</xdr:rowOff>
                  </from>
                  <to>
                    <xdr:col>9</xdr:col>
                    <xdr:colOff>579120</xdr:colOff>
                    <xdr:row>34</xdr:row>
                    <xdr:rowOff>251460</xdr:rowOff>
                  </to>
                </anchor>
              </controlPr>
            </control>
          </mc:Choice>
        </mc:AlternateContent>
        <mc:AlternateContent xmlns:mc="http://schemas.openxmlformats.org/markup-compatibility/2006">
          <mc:Choice Requires="x14">
            <control shapeId="1169" r:id="rId49" name="Check Box 145">
              <controlPr defaultSize="0" autoFill="0" autoLine="0" autoPict="0">
                <anchor moveWithCells="1">
                  <from>
                    <xdr:col>9</xdr:col>
                    <xdr:colOff>327660</xdr:colOff>
                    <xdr:row>35</xdr:row>
                    <xdr:rowOff>60960</xdr:rowOff>
                  </from>
                  <to>
                    <xdr:col>9</xdr:col>
                    <xdr:colOff>579120</xdr:colOff>
                    <xdr:row>35</xdr:row>
                    <xdr:rowOff>251460</xdr:rowOff>
                  </to>
                </anchor>
              </controlPr>
            </control>
          </mc:Choice>
        </mc:AlternateContent>
        <mc:AlternateContent xmlns:mc="http://schemas.openxmlformats.org/markup-compatibility/2006">
          <mc:Choice Requires="x14">
            <control shapeId="1170" r:id="rId50" name="Check Box 146">
              <controlPr defaultSize="0" autoFill="0" autoLine="0" autoPict="0">
                <anchor moveWithCells="1">
                  <from>
                    <xdr:col>9</xdr:col>
                    <xdr:colOff>327660</xdr:colOff>
                    <xdr:row>36</xdr:row>
                    <xdr:rowOff>60960</xdr:rowOff>
                  </from>
                  <to>
                    <xdr:col>9</xdr:col>
                    <xdr:colOff>579120</xdr:colOff>
                    <xdr:row>36</xdr:row>
                    <xdr:rowOff>251460</xdr:rowOff>
                  </to>
                </anchor>
              </controlPr>
            </control>
          </mc:Choice>
        </mc:AlternateContent>
        <mc:AlternateContent xmlns:mc="http://schemas.openxmlformats.org/markup-compatibility/2006">
          <mc:Choice Requires="x14">
            <control shapeId="1171" r:id="rId51" name="Check Box 147">
              <controlPr defaultSize="0" autoFill="0" autoLine="0" autoPict="0">
                <anchor moveWithCells="1">
                  <from>
                    <xdr:col>9</xdr:col>
                    <xdr:colOff>327660</xdr:colOff>
                    <xdr:row>37</xdr:row>
                    <xdr:rowOff>60960</xdr:rowOff>
                  </from>
                  <to>
                    <xdr:col>9</xdr:col>
                    <xdr:colOff>579120</xdr:colOff>
                    <xdr:row>37</xdr:row>
                    <xdr:rowOff>251460</xdr:rowOff>
                  </to>
                </anchor>
              </controlPr>
            </control>
          </mc:Choice>
        </mc:AlternateContent>
        <mc:AlternateContent xmlns:mc="http://schemas.openxmlformats.org/markup-compatibility/2006">
          <mc:Choice Requires="x14">
            <control shapeId="1172" r:id="rId52" name="Check Box 148">
              <controlPr defaultSize="0" autoFill="0" autoLine="0" autoPict="0">
                <anchor moveWithCells="1">
                  <from>
                    <xdr:col>9</xdr:col>
                    <xdr:colOff>327660</xdr:colOff>
                    <xdr:row>38</xdr:row>
                    <xdr:rowOff>60960</xdr:rowOff>
                  </from>
                  <to>
                    <xdr:col>9</xdr:col>
                    <xdr:colOff>579120</xdr:colOff>
                    <xdr:row>38</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83" yWindow="227" count="5">
        <x14:dataValidation type="list" allowBlank="1" showInputMessage="1" showErrorMessage="1">
          <x14:formula1>
            <xm:f>Hilfsblatt!$A$36:$A$37</xm:f>
          </x14:formula1>
          <xm:sqref>N14</xm:sqref>
        </x14:dataValidation>
        <x14:dataValidation type="list" allowBlank="1" showInputMessage="1" showErrorMessage="1" promptTitle="Auswahlfeld" prompt="Bitte treffen Sie hier die entsprechende Auswahl">
          <x14:formula1>
            <xm:f>Hilfsblatt!$A$1:$A$5</xm:f>
          </x14:formula1>
          <xm:sqref>B14:C14</xm:sqref>
        </x14:dataValidation>
        <x14:dataValidation type="list" allowBlank="1" showInputMessage="1" showErrorMessage="1">
          <x14:formula1>
            <xm:f>Dekanate!$A$1:$A$32</xm:f>
          </x14:formula1>
          <xm:sqref>A8:C8</xm:sqref>
        </x14:dataValidation>
        <x14:dataValidation type="list" allowBlank="1" showInputMessage="1" showErrorMessage="1">
          <x14:formula1>
            <xm:f>Hilfsblatt!$A$39:$A$40</xm:f>
          </x14:formula1>
          <xm:sqref>C24:C39</xm:sqref>
        </x14:dataValidation>
        <x14:dataValidation type="list" allowBlank="1" showInputMessage="1" showErrorMessage="1">
          <x14:formula1>
            <xm:f>Hilfsblatt!$A$42:$A$46</xm:f>
          </x14:formula1>
          <xm:sqref>F24:F39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31"/>
  <sheetViews>
    <sheetView workbookViewId="0">
      <selection activeCell="A5" sqref="A5"/>
    </sheetView>
  </sheetViews>
  <sheetFormatPr baseColWidth="10" defaultColWidth="11.5546875" defaultRowHeight="13.2" x14ac:dyDescent="0.25"/>
  <cols>
    <col min="1" max="1" width="177.5546875" style="8" customWidth="1"/>
    <col min="2" max="2" width="30.88671875" style="7" customWidth="1"/>
    <col min="3" max="3" width="11.33203125" style="6" customWidth="1"/>
    <col min="4" max="4" width="20.5546875" style="7" customWidth="1"/>
    <col min="5" max="16384" width="11.5546875" style="7"/>
  </cols>
  <sheetData>
    <row r="1" spans="1:4" x14ac:dyDescent="0.25">
      <c r="A1" s="9" t="s">
        <v>1</v>
      </c>
    </row>
    <row r="2" spans="1:4" ht="52.8" x14ac:dyDescent="0.25">
      <c r="A2" s="4" t="s">
        <v>70</v>
      </c>
      <c r="B2" s="5"/>
      <c r="D2" s="5"/>
    </row>
    <row r="3" spans="1:4" ht="52.8" x14ac:dyDescent="0.25">
      <c r="A3" s="4" t="s">
        <v>46</v>
      </c>
      <c r="B3" s="5"/>
      <c r="D3" s="5"/>
    </row>
    <row r="4" spans="1:4" ht="52.8" x14ac:dyDescent="0.25">
      <c r="A4" s="4" t="s">
        <v>47</v>
      </c>
      <c r="B4" s="5"/>
      <c r="D4" s="5"/>
    </row>
    <row r="5" spans="1:4" ht="52.8" x14ac:dyDescent="0.25">
      <c r="A5" s="4" t="s">
        <v>41</v>
      </c>
      <c r="B5" s="5"/>
      <c r="D5" s="5"/>
    </row>
    <row r="6" spans="1:4" ht="52.8" x14ac:dyDescent="0.25">
      <c r="A6" s="4" t="s">
        <v>35</v>
      </c>
      <c r="B6" s="5"/>
      <c r="D6" s="5"/>
    </row>
    <row r="7" spans="1:4" ht="52.8" x14ac:dyDescent="0.25">
      <c r="A7" s="4" t="s">
        <v>48</v>
      </c>
      <c r="B7" s="5"/>
      <c r="D7" s="5"/>
    </row>
    <row r="8" spans="1:4" ht="52.8" x14ac:dyDescent="0.25">
      <c r="A8" s="4" t="s">
        <v>49</v>
      </c>
      <c r="B8" s="5"/>
      <c r="D8" s="5"/>
    </row>
    <row r="9" spans="1:4" ht="52.8" x14ac:dyDescent="0.25">
      <c r="A9" s="4" t="s">
        <v>50</v>
      </c>
      <c r="B9" s="5"/>
      <c r="D9" s="5"/>
    </row>
    <row r="10" spans="1:4" ht="52.8" x14ac:dyDescent="0.25">
      <c r="A10" s="4" t="s">
        <v>36</v>
      </c>
      <c r="B10" s="5"/>
      <c r="D10" s="5"/>
    </row>
    <row r="11" spans="1:4" ht="52.8" x14ac:dyDescent="0.25">
      <c r="A11" s="4" t="s">
        <v>51</v>
      </c>
      <c r="B11" s="5"/>
      <c r="D11" s="5"/>
    </row>
    <row r="12" spans="1:4" ht="52.8" x14ac:dyDescent="0.25">
      <c r="A12" s="4" t="s">
        <v>52</v>
      </c>
      <c r="B12" s="5"/>
      <c r="D12" s="5"/>
    </row>
    <row r="13" spans="1:4" ht="52.8" x14ac:dyDescent="0.25">
      <c r="A13" s="4" t="s">
        <v>53</v>
      </c>
      <c r="B13" s="5"/>
      <c r="D13" s="5"/>
    </row>
    <row r="14" spans="1:4" ht="52.8" x14ac:dyDescent="0.25">
      <c r="A14" s="4" t="s">
        <v>54</v>
      </c>
      <c r="B14" s="5"/>
      <c r="D14" s="5"/>
    </row>
    <row r="15" spans="1:4" ht="52.8" x14ac:dyDescent="0.25">
      <c r="A15" s="4" t="s">
        <v>55</v>
      </c>
      <c r="B15" s="5"/>
      <c r="D15" s="5"/>
    </row>
    <row r="16" spans="1:4" ht="52.8" x14ac:dyDescent="0.25">
      <c r="A16" s="4" t="s">
        <v>37</v>
      </c>
      <c r="B16" s="5"/>
      <c r="D16" s="5"/>
    </row>
    <row r="17" spans="1:4" ht="52.8" x14ac:dyDescent="0.25">
      <c r="A17" s="4" t="s">
        <v>38</v>
      </c>
      <c r="B17" s="5"/>
      <c r="D17" s="5"/>
    </row>
    <row r="18" spans="1:4" ht="52.8" x14ac:dyDescent="0.25">
      <c r="A18" s="4" t="s">
        <v>56</v>
      </c>
      <c r="B18" s="5"/>
      <c r="D18" s="5"/>
    </row>
    <row r="19" spans="1:4" ht="52.8" x14ac:dyDescent="0.25">
      <c r="A19" s="4" t="s">
        <v>39</v>
      </c>
      <c r="B19" s="5"/>
      <c r="D19" s="5"/>
    </row>
    <row r="20" spans="1:4" ht="52.8" x14ac:dyDescent="0.25">
      <c r="A20" s="4" t="s">
        <v>57</v>
      </c>
      <c r="B20" s="5"/>
      <c r="D20" s="5"/>
    </row>
    <row r="21" spans="1:4" ht="52.8" x14ac:dyDescent="0.25">
      <c r="A21" s="4" t="s">
        <v>58</v>
      </c>
      <c r="B21" s="5"/>
      <c r="D21" s="5"/>
    </row>
    <row r="22" spans="1:4" ht="52.8" x14ac:dyDescent="0.25">
      <c r="A22" s="4" t="s">
        <v>59</v>
      </c>
      <c r="B22" s="5"/>
      <c r="D22" s="5"/>
    </row>
    <row r="23" spans="1:4" ht="52.8" x14ac:dyDescent="0.25">
      <c r="A23" s="4" t="s">
        <v>60</v>
      </c>
      <c r="B23" s="5"/>
      <c r="D23" s="5"/>
    </row>
    <row r="24" spans="1:4" ht="52.8" x14ac:dyDescent="0.25">
      <c r="A24" s="4" t="s">
        <v>61</v>
      </c>
      <c r="B24" s="5"/>
      <c r="D24" s="5"/>
    </row>
    <row r="25" spans="1:4" ht="52.8" x14ac:dyDescent="0.25">
      <c r="A25" s="4" t="s">
        <v>62</v>
      </c>
      <c r="B25" s="5"/>
      <c r="D25" s="5"/>
    </row>
    <row r="26" spans="1:4" ht="52.8" x14ac:dyDescent="0.25">
      <c r="A26" s="4" t="s">
        <v>63</v>
      </c>
      <c r="B26" s="5"/>
      <c r="D26" s="5"/>
    </row>
    <row r="27" spans="1:4" ht="52.8" x14ac:dyDescent="0.25">
      <c r="A27" s="4" t="s">
        <v>64</v>
      </c>
      <c r="B27" s="5"/>
      <c r="D27" s="5"/>
    </row>
    <row r="28" spans="1:4" ht="52.8" x14ac:dyDescent="0.25">
      <c r="A28" s="4" t="s">
        <v>65</v>
      </c>
      <c r="B28" s="5"/>
      <c r="D28" s="5"/>
    </row>
    <row r="29" spans="1:4" ht="52.8" x14ac:dyDescent="0.25">
      <c r="A29" s="4" t="s">
        <v>66</v>
      </c>
      <c r="B29" s="5"/>
      <c r="D29" s="5"/>
    </row>
    <row r="30" spans="1:4" ht="52.8" x14ac:dyDescent="0.25">
      <c r="A30" s="4" t="s">
        <v>67</v>
      </c>
      <c r="B30" s="5"/>
      <c r="D30" s="5"/>
    </row>
    <row r="31" spans="1:4" ht="52.8" x14ac:dyDescent="0.25">
      <c r="A31" s="4" t="s">
        <v>68</v>
      </c>
      <c r="B31" s="5"/>
      <c r="D31" s="5"/>
    </row>
  </sheetData>
  <sheetProtection selectLockedCells="1" selectUnlockedCells="1"/>
  <sortState ref="A1:A35">
    <sortCondition ref="A1:A35"/>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E46"/>
  <sheetViews>
    <sheetView topLeftCell="A4" workbookViewId="0">
      <selection activeCell="D9" sqref="D9"/>
    </sheetView>
  </sheetViews>
  <sheetFormatPr baseColWidth="10" defaultRowHeight="13.2" x14ac:dyDescent="0.25"/>
  <cols>
    <col min="1" max="1" width="25" customWidth="1"/>
  </cols>
  <sheetData>
    <row r="1" spans="1:5" x14ac:dyDescent="0.25">
      <c r="A1" s="10" t="s">
        <v>29</v>
      </c>
      <c r="C1" s="46" t="s">
        <v>45</v>
      </c>
      <c r="D1" s="46"/>
      <c r="E1" s="46">
        <f>IF(Nachweis!A8=Dekanate!A24,10,0)</f>
        <v>0</v>
      </c>
    </row>
    <row r="2" spans="1:5" x14ac:dyDescent="0.25">
      <c r="A2" s="3" t="s">
        <v>3</v>
      </c>
    </row>
    <row r="3" spans="1:5" x14ac:dyDescent="0.25">
      <c r="A3" s="3" t="s">
        <v>4</v>
      </c>
    </row>
    <row r="4" spans="1:5" x14ac:dyDescent="0.25">
      <c r="A4" s="3" t="s">
        <v>5</v>
      </c>
    </row>
    <row r="5" spans="1:5" x14ac:dyDescent="0.25">
      <c r="A5" s="3" t="s">
        <v>6</v>
      </c>
    </row>
    <row r="7" spans="1:5" x14ac:dyDescent="0.25">
      <c r="A7" s="3" t="s">
        <v>19</v>
      </c>
      <c r="D7" s="3" t="s">
        <v>91</v>
      </c>
    </row>
    <row r="8" spans="1:5" x14ac:dyDescent="0.25">
      <c r="A8" s="39" t="b">
        <v>0</v>
      </c>
      <c r="B8" s="39" t="b">
        <v>0</v>
      </c>
      <c r="D8" s="33" t="b">
        <v>0</v>
      </c>
    </row>
    <row r="9" spans="1:5" x14ac:dyDescent="0.25">
      <c r="A9" s="39" t="b">
        <v>0</v>
      </c>
      <c r="B9" s="39" t="b">
        <v>0</v>
      </c>
      <c r="D9" s="33" t="b">
        <v>0</v>
      </c>
    </row>
    <row r="10" spans="1:5" x14ac:dyDescent="0.25">
      <c r="A10" s="39" t="b">
        <v>0</v>
      </c>
      <c r="B10" s="39" t="b">
        <v>0</v>
      </c>
      <c r="D10" s="33" t="b">
        <v>0</v>
      </c>
    </row>
    <row r="11" spans="1:5" x14ac:dyDescent="0.25">
      <c r="A11" s="39" t="b">
        <v>0</v>
      </c>
      <c r="B11" s="39" t="b">
        <v>0</v>
      </c>
      <c r="D11" s="33" t="b">
        <v>0</v>
      </c>
    </row>
    <row r="12" spans="1:5" x14ac:dyDescent="0.25">
      <c r="A12" s="39" t="b">
        <v>0</v>
      </c>
      <c r="B12" s="39" t="b">
        <v>0</v>
      </c>
      <c r="D12" s="33" t="b">
        <v>0</v>
      </c>
    </row>
    <row r="13" spans="1:5" x14ac:dyDescent="0.25">
      <c r="A13" s="39" t="b">
        <v>0</v>
      </c>
      <c r="B13" s="39" t="b">
        <v>0</v>
      </c>
      <c r="D13" s="33" t="b">
        <v>0</v>
      </c>
    </row>
    <row r="14" spans="1:5" x14ac:dyDescent="0.25">
      <c r="A14" s="39" t="b">
        <v>0</v>
      </c>
      <c r="B14" s="39" t="b">
        <v>0</v>
      </c>
      <c r="D14" s="33" t="b">
        <v>0</v>
      </c>
    </row>
    <row r="15" spans="1:5" x14ac:dyDescent="0.25">
      <c r="A15" s="39" t="b">
        <v>0</v>
      </c>
      <c r="B15" s="39" t="b">
        <v>0</v>
      </c>
      <c r="D15" s="33" t="b">
        <v>0</v>
      </c>
    </row>
    <row r="16" spans="1:5" x14ac:dyDescent="0.25">
      <c r="A16" s="39" t="b">
        <v>0</v>
      </c>
      <c r="B16" s="39" t="b">
        <v>0</v>
      </c>
      <c r="D16" s="33" t="b">
        <v>0</v>
      </c>
    </row>
    <row r="17" spans="1:4" x14ac:dyDescent="0.25">
      <c r="A17" s="39" t="b">
        <v>0</v>
      </c>
      <c r="B17" s="39" t="b">
        <v>0</v>
      </c>
      <c r="D17" s="33" t="b">
        <v>0</v>
      </c>
    </row>
    <row r="18" spans="1:4" x14ac:dyDescent="0.25">
      <c r="A18" s="39" t="b">
        <v>0</v>
      </c>
      <c r="B18" s="39" t="b">
        <v>0</v>
      </c>
      <c r="D18" s="33" t="b">
        <v>0</v>
      </c>
    </row>
    <row r="19" spans="1:4" x14ac:dyDescent="0.25">
      <c r="A19" s="39" t="b">
        <v>0</v>
      </c>
      <c r="B19" s="39" t="b">
        <v>0</v>
      </c>
      <c r="D19" s="33" t="b">
        <v>0</v>
      </c>
    </row>
    <row r="20" spans="1:4" x14ac:dyDescent="0.25">
      <c r="A20" s="39" t="b">
        <v>0</v>
      </c>
      <c r="B20" s="39" t="b">
        <v>0</v>
      </c>
      <c r="D20" s="33" t="b">
        <v>0</v>
      </c>
    </row>
    <row r="21" spans="1:4" x14ac:dyDescent="0.25">
      <c r="A21" s="39" t="b">
        <v>0</v>
      </c>
      <c r="B21" s="39" t="b">
        <v>0</v>
      </c>
      <c r="D21" s="33" t="b">
        <v>0</v>
      </c>
    </row>
    <row r="22" spans="1:4" x14ac:dyDescent="0.25">
      <c r="A22" s="39" t="b">
        <v>0</v>
      </c>
      <c r="B22" s="39" t="b">
        <v>0</v>
      </c>
      <c r="D22" s="33" t="b">
        <v>0</v>
      </c>
    </row>
    <row r="23" spans="1:4" x14ac:dyDescent="0.25">
      <c r="A23" s="39" t="b">
        <v>0</v>
      </c>
      <c r="B23" s="39" t="b">
        <v>0</v>
      </c>
      <c r="D23" s="33" t="b">
        <v>0</v>
      </c>
    </row>
    <row r="24" spans="1:4" x14ac:dyDescent="0.25">
      <c r="A24" s="64">
        <f>COUNTIF(A8:A23,TRUE)</f>
        <v>0</v>
      </c>
      <c r="B24" s="64">
        <f>COUNTIF(B8:B23,TRUE)</f>
        <v>0</v>
      </c>
      <c r="C24" s="61"/>
    </row>
    <row r="27" spans="1:4" x14ac:dyDescent="0.25">
      <c r="A27" s="3" t="s">
        <v>22</v>
      </c>
    </row>
    <row r="28" spans="1:4" x14ac:dyDescent="0.25">
      <c r="A28">
        <f>Nachweis!M4</f>
        <v>0</v>
      </c>
      <c r="B28" t="str">
        <f>IF(A28=0,"",A28="DE"&amp;TEXT((98-MOD((62*(1+MOD(MID(A28,5,8),97))+27*MOD(RIGHT(A28,10),97)),97)),"00")&amp;MID(A28,5,8)&amp;TEXT(RIGHT(A28,10),"0000000000"))</f>
        <v/>
      </c>
    </row>
    <row r="29" spans="1:4" x14ac:dyDescent="0.25">
      <c r="A29" s="33" t="str">
        <f>IF(B28=TRUE,"","Die IBAN ist fehlerhaft. Bitte prüfen!")</f>
        <v>Die IBAN ist fehlerhaft. Bitte prüfen!</v>
      </c>
    </row>
    <row r="31" spans="1:4" x14ac:dyDescent="0.25">
      <c r="A31" s="3" t="s">
        <v>34</v>
      </c>
    </row>
    <row r="32" spans="1:4" x14ac:dyDescent="0.25">
      <c r="A32" s="3" t="s">
        <v>9</v>
      </c>
      <c r="B32">
        <v>30</v>
      </c>
    </row>
    <row r="33" spans="1:2" x14ac:dyDescent="0.25">
      <c r="A33" t="s">
        <v>30</v>
      </c>
      <c r="B33">
        <v>20</v>
      </c>
    </row>
    <row r="34" spans="1:2" x14ac:dyDescent="0.25">
      <c r="A34" t="s">
        <v>31</v>
      </c>
      <c r="B34">
        <f>IF(Nachweis!D23=Hilfsblatt!A31,0,IF(OR(Nachweis!B14=Hilfsblatt!A2,Nachweis!B14=Hilfsblatt!A3),B32,B33+E1))</f>
        <v>0</v>
      </c>
    </row>
    <row r="36" spans="1:2" x14ac:dyDescent="0.25">
      <c r="A36" t="s">
        <v>44</v>
      </c>
    </row>
    <row r="37" spans="1:2" x14ac:dyDescent="0.25">
      <c r="A37" t="s">
        <v>43</v>
      </c>
    </row>
    <row r="39" spans="1:2" x14ac:dyDescent="0.25">
      <c r="A39" t="s">
        <v>74</v>
      </c>
    </row>
    <row r="40" spans="1:2" x14ac:dyDescent="0.25">
      <c r="A40" t="s">
        <v>73</v>
      </c>
    </row>
    <row r="42" spans="1:2" x14ac:dyDescent="0.25">
      <c r="A42" t="s">
        <v>76</v>
      </c>
    </row>
    <row r="43" spans="1:2" x14ac:dyDescent="0.25">
      <c r="A43" t="s">
        <v>77</v>
      </c>
    </row>
    <row r="44" spans="1:2" x14ac:dyDescent="0.25">
      <c r="A44" t="s">
        <v>78</v>
      </c>
    </row>
    <row r="45" spans="1:2" x14ac:dyDescent="0.25">
      <c r="A45" t="s">
        <v>79</v>
      </c>
    </row>
    <row r="46" spans="1:2" x14ac:dyDescent="0.25">
      <c r="A46" t="s">
        <v>80</v>
      </c>
    </row>
  </sheetData>
  <sheetProtection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Nachweis</vt:lpstr>
      <vt:lpstr>Dekanate</vt:lpstr>
      <vt:lpstr>Hilfsblatt</vt:lpstr>
      <vt:lpstr>Nachweis!Druckbereich</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Allmrodt, Ingrid</dc:creator>
  <cp:lastModifiedBy>Allmrodt, Ingrid</cp:lastModifiedBy>
  <cp:lastPrinted>2020-04-24T11:55:03Z</cp:lastPrinted>
  <dcterms:created xsi:type="dcterms:W3CDTF">2000-08-25T01:59:39Z</dcterms:created>
  <dcterms:modified xsi:type="dcterms:W3CDTF">2020-05-08T09:01:57Z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TC060888881031</vt:lpwstr>
  </property>
</Properties>
</file>