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\\svnekhn01.login.ekhn.de\ekhn_tshome$\sweber.OBERURSEL\My Documents\05 RV OBU - RV Oberursel Buchungsblaetter  2025\"/>
    </mc:Choice>
  </mc:AlternateContent>
  <bookViews>
    <workbookView xWindow="0" yWindow="0" windowWidth="28800" windowHeight="12585" firstSheet="2" activeTab="2"/>
  </bookViews>
  <sheets>
    <sheet name="Dokumentation" sheetId="3" state="hidden" r:id="rId1"/>
    <sheet name="RT" sheetId="2" state="hidden" r:id="rId2"/>
    <sheet name="Vorlage" sheetId="1" r:id="rId3"/>
  </sheets>
  <definedNames>
    <definedName name="_xlnm.Print_Area" localSheetId="0">Dokumentation!$A$1:$C$27</definedName>
    <definedName name="_xlnm.Print_Area" localSheetId="2">Vorlage!$A$1:$I$34</definedName>
    <definedName name="_xlnm.Print_Titles" localSheetId="0">Dokumentation!$1:$1</definedName>
  </definedNames>
  <calcPr calcId="162913"/>
</workbook>
</file>

<file path=xl/calcChain.xml><?xml version="1.0" encoding="utf-8"?>
<calcChain xmlns="http://schemas.openxmlformats.org/spreadsheetml/2006/main">
  <c r="D146" i="2" l="1"/>
  <c r="E146" i="2" s="1"/>
  <c r="C146" i="2"/>
  <c r="D145" i="2"/>
  <c r="E145" i="2" s="1"/>
  <c r="C145" i="2"/>
  <c r="D144" i="2"/>
  <c r="E144" i="2" s="1"/>
  <c r="C144" i="2"/>
  <c r="D143" i="2"/>
  <c r="E143" i="2" s="1"/>
  <c r="C143" i="2"/>
  <c r="D142" i="2"/>
  <c r="E142" i="2" s="1"/>
  <c r="C142" i="2"/>
  <c r="D141" i="2"/>
  <c r="E141" i="2" s="1"/>
  <c r="C141" i="2"/>
  <c r="D140" i="2"/>
  <c r="E140" i="2" s="1"/>
  <c r="C140" i="2"/>
  <c r="D139" i="2"/>
  <c r="E139" i="2" s="1"/>
  <c r="C139" i="2"/>
  <c r="D138" i="2"/>
  <c r="E138" i="2" s="1"/>
  <c r="C138" i="2"/>
  <c r="D137" i="2"/>
  <c r="E137" i="2" s="1"/>
  <c r="C137" i="2"/>
  <c r="D136" i="2"/>
  <c r="E136" i="2" s="1"/>
  <c r="C136" i="2"/>
  <c r="E135" i="2"/>
  <c r="D135" i="2"/>
  <c r="C135" i="2"/>
  <c r="D134" i="2"/>
  <c r="E134" i="2" s="1"/>
  <c r="C134" i="2"/>
  <c r="D133" i="2"/>
  <c r="E133" i="2" s="1"/>
  <c r="C133" i="2"/>
  <c r="D132" i="2"/>
  <c r="E132" i="2" s="1"/>
  <c r="C132" i="2"/>
  <c r="D131" i="2"/>
  <c r="E131" i="2" s="1"/>
  <c r="C131" i="2"/>
  <c r="D130" i="2"/>
  <c r="E130" i="2" s="1"/>
  <c r="C130" i="2"/>
  <c r="D129" i="2"/>
  <c r="E129" i="2" s="1"/>
  <c r="C129" i="2"/>
  <c r="D128" i="2"/>
  <c r="E128" i="2" s="1"/>
  <c r="C128" i="2"/>
  <c r="D127" i="2"/>
  <c r="E127" i="2" s="1"/>
  <c r="C127" i="2"/>
  <c r="D126" i="2"/>
  <c r="E126" i="2" s="1"/>
  <c r="C126" i="2"/>
  <c r="D125" i="2"/>
  <c r="E125" i="2" s="1"/>
  <c r="C125" i="2"/>
  <c r="D124" i="2"/>
  <c r="E124" i="2" s="1"/>
  <c r="C124" i="2"/>
  <c r="D123" i="2"/>
  <c r="E123" i="2" s="1"/>
  <c r="C123" i="2"/>
  <c r="D122" i="2"/>
  <c r="E122" i="2" s="1"/>
  <c r="C122" i="2"/>
  <c r="D121" i="2"/>
  <c r="E121" i="2" s="1"/>
  <c r="C121" i="2"/>
  <c r="D120" i="2"/>
  <c r="E120" i="2" s="1"/>
  <c r="C120" i="2"/>
  <c r="D119" i="2"/>
  <c r="E119" i="2" s="1"/>
  <c r="C119" i="2"/>
  <c r="D118" i="2"/>
  <c r="E118" i="2" s="1"/>
  <c r="C118" i="2"/>
  <c r="D117" i="2"/>
  <c r="E117" i="2" s="1"/>
  <c r="C117" i="2"/>
  <c r="D116" i="2"/>
  <c r="E116" i="2" s="1"/>
  <c r="C116" i="2"/>
  <c r="D115" i="2"/>
  <c r="E115" i="2" s="1"/>
  <c r="C115" i="2"/>
  <c r="D114" i="2"/>
  <c r="E114" i="2" s="1"/>
  <c r="C114" i="2"/>
  <c r="D113" i="2"/>
  <c r="E113" i="2" s="1"/>
  <c r="C113" i="2"/>
  <c r="D112" i="2"/>
  <c r="E112" i="2" s="1"/>
  <c r="C112" i="2"/>
  <c r="D111" i="2"/>
  <c r="E111" i="2" s="1"/>
  <c r="C111" i="2"/>
  <c r="D110" i="2"/>
  <c r="E110" i="2" s="1"/>
  <c r="C110" i="2"/>
  <c r="D109" i="2"/>
  <c r="E109" i="2" s="1"/>
  <c r="C109" i="2"/>
  <c r="D108" i="2"/>
  <c r="E108" i="2" s="1"/>
  <c r="C108" i="2"/>
  <c r="D107" i="2"/>
  <c r="E107" i="2" s="1"/>
  <c r="C107" i="2"/>
  <c r="D106" i="2"/>
  <c r="E106" i="2" s="1"/>
  <c r="C106" i="2"/>
  <c r="D105" i="2"/>
  <c r="E105" i="2" s="1"/>
  <c r="C105" i="2"/>
  <c r="D104" i="2"/>
  <c r="E104" i="2" s="1"/>
  <c r="C104" i="2"/>
  <c r="E103" i="2"/>
  <c r="D103" i="2"/>
  <c r="C103" i="2"/>
  <c r="D102" i="2"/>
  <c r="E102" i="2" s="1"/>
  <c r="C102" i="2"/>
  <c r="D101" i="2"/>
  <c r="E101" i="2" s="1"/>
  <c r="C101" i="2"/>
  <c r="D100" i="2"/>
  <c r="E100" i="2" s="1"/>
  <c r="C100" i="2"/>
  <c r="D99" i="2"/>
  <c r="E99" i="2" s="1"/>
  <c r="C99" i="2"/>
  <c r="E98" i="2"/>
  <c r="D98" i="2"/>
  <c r="C98" i="2"/>
  <c r="D97" i="2"/>
  <c r="E97" i="2" s="1"/>
  <c r="C97" i="2"/>
  <c r="D96" i="2"/>
  <c r="E96" i="2" s="1"/>
  <c r="C96" i="2"/>
  <c r="D95" i="2"/>
  <c r="E95" i="2" s="1"/>
  <c r="C95" i="2"/>
  <c r="D94" i="2"/>
  <c r="E94" i="2" s="1"/>
  <c r="C94" i="2"/>
  <c r="D93" i="2"/>
  <c r="E93" i="2" s="1"/>
  <c r="C93" i="2"/>
  <c r="D92" i="2"/>
  <c r="E92" i="2" s="1"/>
  <c r="C92" i="2"/>
  <c r="D91" i="2"/>
  <c r="E91" i="2" s="1"/>
  <c r="C91" i="2"/>
  <c r="D90" i="2"/>
  <c r="E90" i="2" s="1"/>
  <c r="C90" i="2"/>
  <c r="D89" i="2"/>
  <c r="E89" i="2" s="1"/>
  <c r="C89" i="2"/>
  <c r="D88" i="2"/>
  <c r="E88" i="2" s="1"/>
  <c r="C88" i="2"/>
  <c r="D87" i="2"/>
  <c r="E87" i="2" s="1"/>
  <c r="C87" i="2"/>
  <c r="D86" i="2"/>
  <c r="E86" i="2" s="1"/>
  <c r="C86" i="2"/>
  <c r="D85" i="2"/>
  <c r="E85" i="2" s="1"/>
  <c r="C85" i="2"/>
  <c r="D84" i="2"/>
  <c r="E84" i="2" s="1"/>
  <c r="C84" i="2"/>
  <c r="E83" i="2"/>
  <c r="D83" i="2"/>
  <c r="C83" i="2"/>
  <c r="D82" i="2"/>
  <c r="E82" i="2" s="1"/>
  <c r="C82" i="2"/>
  <c r="D81" i="2"/>
  <c r="E81" i="2" s="1"/>
  <c r="C81" i="2"/>
  <c r="D80" i="2"/>
  <c r="E80" i="2" s="1"/>
  <c r="C80" i="2"/>
  <c r="D79" i="2"/>
  <c r="E79" i="2" s="1"/>
  <c r="C79" i="2"/>
  <c r="D78" i="2"/>
  <c r="E78" i="2" s="1"/>
  <c r="C78" i="2"/>
  <c r="D77" i="2"/>
  <c r="E77" i="2" s="1"/>
  <c r="C77" i="2"/>
  <c r="D76" i="2"/>
  <c r="E76" i="2" s="1"/>
  <c r="C76" i="2"/>
  <c r="D75" i="2"/>
  <c r="E75" i="2" s="1"/>
  <c r="C75" i="2"/>
  <c r="D74" i="2"/>
  <c r="E74" i="2" s="1"/>
  <c r="C74" i="2"/>
  <c r="D73" i="2"/>
  <c r="E73" i="2" s="1"/>
  <c r="C73" i="2"/>
  <c r="D72" i="2"/>
  <c r="E72" i="2" s="1"/>
  <c r="C72" i="2"/>
  <c r="D71" i="2"/>
  <c r="E71" i="2" s="1"/>
  <c r="C71" i="2"/>
  <c r="D70" i="2"/>
  <c r="E70" i="2" s="1"/>
  <c r="C70" i="2"/>
  <c r="D69" i="2"/>
  <c r="E69" i="2" s="1"/>
  <c r="C69" i="2"/>
  <c r="D68" i="2"/>
  <c r="E68" i="2" s="1"/>
  <c r="C68" i="2"/>
  <c r="D67" i="2"/>
  <c r="E67" i="2" s="1"/>
  <c r="C67" i="2"/>
  <c r="E66" i="2"/>
  <c r="D66" i="2"/>
  <c r="C66" i="2"/>
  <c r="D65" i="2"/>
  <c r="E65" i="2" s="1"/>
  <c r="C65" i="2"/>
  <c r="D64" i="2"/>
  <c r="E64" i="2" s="1"/>
  <c r="C64" i="2"/>
  <c r="D63" i="2"/>
  <c r="E63" i="2" s="1"/>
  <c r="C63" i="2"/>
  <c r="D62" i="2"/>
  <c r="E62" i="2" s="1"/>
  <c r="C62" i="2"/>
  <c r="D61" i="2"/>
  <c r="E61" i="2" s="1"/>
  <c r="C61" i="2"/>
  <c r="D60" i="2"/>
  <c r="E60" i="2" s="1"/>
  <c r="C60" i="2"/>
  <c r="D59" i="2"/>
  <c r="E59" i="2" s="1"/>
  <c r="C59" i="2"/>
  <c r="D58" i="2"/>
  <c r="E58" i="2" s="1"/>
  <c r="C58" i="2"/>
  <c r="D57" i="2"/>
  <c r="E57" i="2" s="1"/>
  <c r="C57" i="2"/>
  <c r="D56" i="2"/>
  <c r="E56" i="2" s="1"/>
  <c r="C56" i="2"/>
  <c r="D55" i="2"/>
  <c r="E55" i="2" s="1"/>
  <c r="C55" i="2"/>
  <c r="D54" i="2"/>
  <c r="E54" i="2" s="1"/>
  <c r="C54" i="2"/>
  <c r="D53" i="2"/>
  <c r="E53" i="2" s="1"/>
  <c r="C53" i="2"/>
  <c r="D52" i="2"/>
  <c r="E52" i="2" s="1"/>
  <c r="C52" i="2"/>
  <c r="E51" i="2"/>
  <c r="D51" i="2"/>
  <c r="C51" i="2"/>
  <c r="D50" i="2"/>
  <c r="E50" i="2" s="1"/>
  <c r="C50" i="2"/>
  <c r="D49" i="2"/>
  <c r="E49" i="2" s="1"/>
  <c r="C49" i="2"/>
  <c r="D48" i="2"/>
  <c r="E48" i="2" s="1"/>
  <c r="C48" i="2"/>
  <c r="D47" i="2"/>
  <c r="E47" i="2" s="1"/>
  <c r="C47" i="2"/>
  <c r="D46" i="2"/>
  <c r="E46" i="2" s="1"/>
  <c r="C46" i="2"/>
  <c r="D45" i="2"/>
  <c r="E45" i="2" s="1"/>
  <c r="C45" i="2"/>
  <c r="D44" i="2"/>
  <c r="E44" i="2" s="1"/>
  <c r="C44" i="2"/>
  <c r="D43" i="2"/>
  <c r="E43" i="2" s="1"/>
  <c r="C43" i="2"/>
  <c r="D42" i="2"/>
  <c r="E42" i="2" s="1"/>
  <c r="C42" i="2"/>
  <c r="D41" i="2"/>
  <c r="E41" i="2" s="1"/>
  <c r="C41" i="2"/>
  <c r="D40" i="2"/>
  <c r="E40" i="2" s="1"/>
  <c r="C40" i="2"/>
  <c r="E39" i="2"/>
  <c r="D39" i="2"/>
  <c r="C39" i="2"/>
  <c r="D38" i="2"/>
  <c r="E38" i="2" s="1"/>
  <c r="C38" i="2"/>
  <c r="D37" i="2"/>
  <c r="E37" i="2" s="1"/>
  <c r="C37" i="2"/>
  <c r="D36" i="2"/>
  <c r="E36" i="2" s="1"/>
  <c r="C36" i="2"/>
  <c r="D35" i="2"/>
  <c r="E35" i="2" s="1"/>
  <c r="C35" i="2"/>
  <c r="E34" i="2"/>
  <c r="D34" i="2"/>
  <c r="C34" i="2"/>
  <c r="D33" i="2"/>
  <c r="E33" i="2" s="1"/>
  <c r="C33" i="2"/>
  <c r="D32" i="2"/>
  <c r="E32" i="2" s="1"/>
  <c r="C32" i="2"/>
  <c r="D31" i="2"/>
  <c r="E31" i="2" s="1"/>
  <c r="C31" i="2"/>
  <c r="D30" i="2"/>
  <c r="E30" i="2" s="1"/>
  <c r="C30" i="2"/>
  <c r="D29" i="2"/>
  <c r="E29" i="2" s="1"/>
  <c r="C29" i="2"/>
  <c r="D28" i="2"/>
  <c r="E28" i="2" s="1"/>
  <c r="C28" i="2"/>
  <c r="D27" i="2"/>
  <c r="E27" i="2" s="1"/>
  <c r="C27" i="2"/>
  <c r="D26" i="2"/>
  <c r="E26" i="2" s="1"/>
  <c r="C26" i="2"/>
  <c r="D25" i="2"/>
  <c r="E25" i="2" s="1"/>
  <c r="C25" i="2"/>
  <c r="D24" i="2"/>
  <c r="E24" i="2" s="1"/>
  <c r="C24" i="2"/>
  <c r="D23" i="2"/>
  <c r="E23" i="2" s="1"/>
  <c r="C23" i="2"/>
  <c r="D22" i="2"/>
  <c r="E22" i="2" s="1"/>
  <c r="C22" i="2"/>
  <c r="D21" i="2"/>
  <c r="E21" i="2" s="1"/>
  <c r="C21" i="2"/>
  <c r="D20" i="2"/>
  <c r="E20" i="2" s="1"/>
  <c r="C20" i="2"/>
  <c r="E19" i="2"/>
  <c r="D19" i="2"/>
  <c r="C19" i="2"/>
  <c r="D18" i="2"/>
  <c r="E18" i="2" s="1"/>
  <c r="C18" i="2"/>
  <c r="D17" i="2"/>
  <c r="E17" i="2" s="1"/>
  <c r="C17" i="2"/>
  <c r="D16" i="2"/>
  <c r="E16" i="2" s="1"/>
  <c r="C16" i="2"/>
  <c r="D15" i="2"/>
  <c r="E15" i="2" s="1"/>
  <c r="C15" i="2"/>
  <c r="D14" i="2"/>
  <c r="E14" i="2" s="1"/>
  <c r="C14" i="2"/>
  <c r="D13" i="2"/>
  <c r="E13" i="2" s="1"/>
  <c r="C13" i="2"/>
  <c r="D12" i="2"/>
  <c r="E12" i="2" s="1"/>
  <c r="C12" i="2"/>
  <c r="D11" i="2"/>
  <c r="E11" i="2" s="1"/>
  <c r="C11" i="2"/>
  <c r="D10" i="2"/>
  <c r="E10" i="2" s="1"/>
  <c r="C10" i="2"/>
  <c r="D9" i="2"/>
  <c r="E9" i="2" s="1"/>
  <c r="C9" i="2"/>
  <c r="D8" i="2"/>
  <c r="E8" i="2" s="1"/>
  <c r="C8" i="2"/>
  <c r="E7" i="2"/>
  <c r="D7" i="2"/>
  <c r="C7" i="2"/>
  <c r="D6" i="2"/>
  <c r="E6" i="2" s="1"/>
  <c r="C6" i="2"/>
  <c r="D5" i="2"/>
  <c r="E5" i="2" s="1"/>
  <c r="C5" i="2"/>
  <c r="D4" i="2"/>
  <c r="E4" i="2" s="1"/>
  <c r="C4" i="2"/>
  <c r="D3" i="2"/>
  <c r="E3" i="2" s="1"/>
  <c r="C3" i="2"/>
  <c r="D2" i="2"/>
  <c r="E2" i="2" s="1"/>
  <c r="C2" i="2"/>
  <c r="B5" i="1" l="1"/>
  <c r="H2" i="1"/>
  <c r="A32" i="1" l="1"/>
  <c r="B32" i="1" s="1"/>
</calcChain>
</file>

<file path=xl/comments1.xml><?xml version="1.0" encoding="utf-8"?>
<comments xmlns="http://schemas.openxmlformats.org/spreadsheetml/2006/main">
  <authors>
    <author>Stafast, Silvia</author>
    <author>Silvia Stafast</author>
  </authors>
  <commentList>
    <comment ref="A1" authorId="0" shapeId="0">
      <text>
        <r>
          <rPr>
            <b/>
            <sz val="9"/>
            <color indexed="81"/>
            <rFont val="Segoe UI"/>
            <family val="2"/>
          </rPr>
          <t>Stafast, Silvia:</t>
        </r>
        <r>
          <rPr>
            <sz val="9"/>
            <color indexed="81"/>
            <rFont val="Segoe UI"/>
            <family val="2"/>
          </rPr>
          <t xml:space="preserve">
Formatierung für SVERWEIS prüfen - muss "codigo postal" sein!!!!!</t>
        </r>
      </text>
    </comment>
    <comment ref="C65" authorId="1" shapeId="0">
      <text>
        <r>
          <rPr>
            <b/>
            <sz val="9"/>
            <color indexed="81"/>
            <rFont val="Segoe UI"/>
            <family val="2"/>
          </rPr>
          <t>Silvia Stafast:</t>
        </r>
        <r>
          <rPr>
            <sz val="9"/>
            <color indexed="81"/>
            <rFont val="Segoe UI"/>
            <family val="2"/>
          </rPr>
          <t xml:space="preserve">
Vorsicht - abweichende Formel!</t>
        </r>
      </text>
    </comment>
    <comment ref="A135" authorId="1" shapeId="0">
      <text>
        <r>
          <rPr>
            <b/>
            <sz val="9"/>
            <color indexed="81"/>
            <rFont val="Segoe UI"/>
            <family val="2"/>
          </rPr>
          <t>Silvia Stafast:</t>
        </r>
        <r>
          <rPr>
            <sz val="9"/>
            <color indexed="81"/>
            <rFont val="Segoe UI"/>
            <family val="2"/>
          </rPr>
          <t xml:space="preserve">
Spezialfall:
KGM wurde auf Wunsch von H. Stadtmüller (Mail vom 03.08.2018) mehrmals angelegt, da es mehrere Konten für die Kollektenkasse gibt.
Erweiterte RT-Nr. gilt nur für die Buchungsblätter der Kollekten!!</t>
        </r>
      </text>
    </comment>
    <comment ref="A137" authorId="1" shapeId="0">
      <text>
        <r>
          <rPr>
            <b/>
            <sz val="9"/>
            <color indexed="81"/>
            <rFont val="Segoe UI"/>
            <family val="2"/>
          </rPr>
          <t>Silvia Stafast:</t>
        </r>
        <r>
          <rPr>
            <sz val="9"/>
            <color indexed="81"/>
            <rFont val="Segoe UI"/>
            <family val="2"/>
          </rPr>
          <t xml:space="preserve">
Spezialfall:
KGM wurde auf Wunsch von H. Stadtmüller (Mail vom 03.08.2018) mehrmals angelegt, da es mehrere Konten für die Kollektenkasse gibt.
Erweiterte RT-Nr. gilt nur für die Buchungsblätter der Kollekten!!</t>
        </r>
      </text>
    </comment>
    <comment ref="A139" authorId="1" shapeId="0">
      <text>
        <r>
          <rPr>
            <b/>
            <sz val="9"/>
            <color indexed="81"/>
            <rFont val="Segoe UI"/>
            <family val="2"/>
          </rPr>
          <t>Silvia Stafast:</t>
        </r>
        <r>
          <rPr>
            <sz val="9"/>
            <color indexed="81"/>
            <rFont val="Segoe UI"/>
            <family val="2"/>
          </rPr>
          <t xml:space="preserve">
Spezialfall:
KGM wurde auf Wunsch von H. Stadtmüller (Mail vom 03.08.2018) mehrmals angelegt, da es mehrere Konten für die Kollektenkasse gibt.
Erweiterte RT-Nr. gilt nur für die Buchungsblätter der Kollekten!!</t>
        </r>
      </text>
    </comment>
  </commentList>
</comments>
</file>

<file path=xl/sharedStrings.xml><?xml version="1.0" encoding="utf-8"?>
<sst xmlns="http://schemas.openxmlformats.org/spreadsheetml/2006/main" count="383" uniqueCount="241">
  <si>
    <t>Betrag</t>
  </si>
  <si>
    <t>BIC:</t>
  </si>
  <si>
    <t>IBAN:</t>
  </si>
  <si>
    <t>Bankname:</t>
  </si>
  <si>
    <t>(abweichender Zahlungsempfänger)</t>
  </si>
  <si>
    <t>Partnerkonto</t>
  </si>
  <si>
    <t>Buchungsblatt</t>
  </si>
  <si>
    <t>AObj.</t>
  </si>
  <si>
    <t>RV</t>
  </si>
  <si>
    <t>RT</t>
  </si>
  <si>
    <r>
      <t>Text</t>
    </r>
    <r>
      <rPr>
        <b/>
        <i/>
        <sz val="9"/>
        <color theme="1" tint="0.249977111117893"/>
        <rFont val="Calibri"/>
        <family val="2"/>
        <scheme val="minor"/>
      </rPr>
      <t xml:space="preserve"> (optional)</t>
    </r>
  </si>
  <si>
    <r>
      <t xml:space="preserve">SaKo </t>
    </r>
    <r>
      <rPr>
        <b/>
        <i/>
        <sz val="9"/>
        <color theme="1" tint="0.249977111117893"/>
        <rFont val="Calibri"/>
        <family val="2"/>
        <scheme val="minor"/>
      </rPr>
      <t>(optional)</t>
    </r>
  </si>
  <si>
    <t>Version</t>
  </si>
  <si>
    <t>Datum</t>
  </si>
  <si>
    <t>Beschreibung der Änderung</t>
  </si>
  <si>
    <t>1.0</t>
  </si>
  <si>
    <t>Korrektur Anzahl Stellen IBAN</t>
  </si>
  <si>
    <t>1.1</t>
  </si>
  <si>
    <t>Korrektur Zahlenformat IBAN (alle Blöcke) = Text</t>
  </si>
  <si>
    <r>
      <rPr>
        <b/>
        <sz val="13"/>
        <rFont val="Calibri"/>
        <family val="2"/>
        <scheme val="minor"/>
      </rPr>
      <t>EVANGELISCHE KIRCHE</t>
    </r>
    <r>
      <rPr>
        <b/>
        <sz val="11"/>
        <rFont val="Calibri"/>
        <family val="2"/>
        <scheme val="minor"/>
      </rPr>
      <t xml:space="preserve">
</t>
    </r>
    <r>
      <rPr>
        <b/>
        <sz val="10"/>
        <rFont val="Calibri"/>
        <family val="2"/>
        <scheme val="minor"/>
      </rPr>
      <t>IN HESSEN UND NASSAU</t>
    </r>
  </si>
  <si>
    <t>1.2</t>
  </si>
  <si>
    <t>Anpassung der Spaltenbreiten für 100%ige Darstellung und Ausdruck
Bedingte Formatierung für Eingabe der RT-Nummer
Farbumstellung EKHN-Logo und Schriftzug auf s/w</t>
  </si>
  <si>
    <t>Eingabe der Rechtsträger-Nr.
im rot hinterlegten Feld!</t>
  </si>
  <si>
    <t>Mandant</t>
  </si>
  <si>
    <t>Kirchengemeinde / Dekanat /RV</t>
  </si>
  <si>
    <t>Handkasse der</t>
  </si>
  <si>
    <t>1.3</t>
  </si>
  <si>
    <t>Änderung des Abrufs der Mandanten-Nr. (Anpassung SVERWEIS)
Änderung der Datenbanken der Rechtsträger</t>
  </si>
  <si>
    <t>1.4</t>
  </si>
  <si>
    <t>Ergänzung RT "Gesamtgemeinde Wiesbaden" in Datenbank RT</t>
  </si>
  <si>
    <t>1.5</t>
  </si>
  <si>
    <t>Formatierung der Felder Aobj und SaKo als Text</t>
  </si>
  <si>
    <t>1.6</t>
  </si>
  <si>
    <t>Datenbank Version RT1.4 integriert</t>
  </si>
  <si>
    <t>Leerzeilen zwischen der Eingabe der IBAN gelöscht</t>
  </si>
  <si>
    <t>Anschrift:</t>
  </si>
  <si>
    <t>1.7</t>
  </si>
  <si>
    <t>Entfernung des Optionsfeldes "weiterer Rechtsträger"</t>
  </si>
  <si>
    <t>Block der Daten "Partnerkonto" an den linken Blattrand ausgerichtet</t>
  </si>
  <si>
    <t>Feldbeschreibung "Name/Firma" durch "oder Partner Nr." ergänzt</t>
  </si>
  <si>
    <t>Feldbeschreibung "PLZ/Ort" durch "Anschrift" ersetzt</t>
  </si>
  <si>
    <r>
      <t xml:space="preserve">Name / Firma
</t>
    </r>
    <r>
      <rPr>
        <b/>
        <sz val="10"/>
        <color theme="1" tint="0.249977111117893"/>
        <rFont val="Calibri"/>
        <family val="2"/>
        <scheme val="minor"/>
      </rPr>
      <t>oder Partner-Nr.:</t>
    </r>
  </si>
  <si>
    <t>Feld "Erläuterung" eingefügt</t>
  </si>
  <si>
    <t>Trennlinien für IBAN nur noch in Hilfszeile dargestellt</t>
  </si>
  <si>
    <t>RT-Nr. an den oberen Rand verschoben, Schriftgröße auf 22 pt vergrößert</t>
  </si>
  <si>
    <t>Name des RT nach oben (unter RT-Nr.) verschoben, Schriftgröße auf 11 pt vergrößert</t>
  </si>
  <si>
    <t>Überschrift "Buchungsblatt" nach rechts eingerückt</t>
  </si>
  <si>
    <t>Rahmenfarbe heller (weiß, dunkler 25%)</t>
  </si>
  <si>
    <t>Feldbeschreibung "Splittbuchung" durch "Buchung (Splittbuchung)" ersetzt</t>
  </si>
  <si>
    <t>Änderung des Passwortes zum Zellschutz</t>
  </si>
  <si>
    <t>Skalierung = Ausdruck auf einer Seite / Schwarzweißdruck</t>
  </si>
  <si>
    <t>Änderungen basierend auf den Ergebnissen des Workshops "Buchungsblätter" vom 20.07.2016:</t>
  </si>
  <si>
    <t>Text "Eingabe der RT-Nr. im rot hinterlegten Feld" in Bereich außerhalb des Druckbereichs verschoben</t>
  </si>
  <si>
    <t>Gitternetzlinien ausgeblendet (sind nicht geschützt, können also vom Anwender selbst wieder eingeschaltet werden)</t>
  </si>
  <si>
    <t>Veränderung des Blattschutzes: Es dürfen nur noch "nicht gesperrte Zellen" ausgewählt werden</t>
  </si>
  <si>
    <r>
      <t xml:space="preserve">Erläuterung:
</t>
    </r>
    <r>
      <rPr>
        <b/>
        <i/>
        <sz val="9"/>
        <color theme="1" tint="0.249977111117893"/>
        <rFont val="Calibri"/>
        <family val="2"/>
        <scheme val="minor"/>
      </rPr>
      <t>(optional)</t>
    </r>
  </si>
  <si>
    <t>Ergänzung Feld "Erläuterung" - Hinweis "optional" eingefügt.</t>
  </si>
  <si>
    <t>Felder der Angaben zum "Partnerkonto" verlängert.</t>
  </si>
  <si>
    <t>Korrektur Rechtschreibung (Spiltbuchung)</t>
  </si>
  <si>
    <t>Anpassung Fußzeile und Formatierung 9pt</t>
  </si>
  <si>
    <t>- Belegdatum</t>
  </si>
  <si>
    <t>- Versionsstand fest hinterlegt (z.B. "Version Oktober 2016)</t>
  </si>
  <si>
    <t>1.8</t>
  </si>
  <si>
    <r>
      <rPr>
        <b/>
        <i/>
        <sz val="15"/>
        <color theme="1" tint="0.249977111117893"/>
        <rFont val="Calibri"/>
        <family val="2"/>
        <scheme val="minor"/>
      </rPr>
      <t>Buchung</t>
    </r>
    <r>
      <rPr>
        <b/>
        <i/>
        <sz val="14"/>
        <color theme="1" tint="0.249977111117893"/>
        <rFont val="Calibri"/>
        <family val="2"/>
        <scheme val="minor"/>
      </rPr>
      <t xml:space="preserve"> </t>
    </r>
    <r>
      <rPr>
        <b/>
        <i/>
        <sz val="12"/>
        <color theme="1" tint="0.249977111117893"/>
        <rFont val="Calibri"/>
        <family val="2"/>
        <scheme val="minor"/>
      </rPr>
      <t>(Splitbuchung)</t>
    </r>
  </si>
  <si>
    <t>1.8.1</t>
  </si>
  <si>
    <t>Änderung der Datenbank (Neu = 6086, Löschung = 6030) - gilt nur für RV 90008!</t>
  </si>
  <si>
    <t>1.9</t>
  </si>
  <si>
    <t>Änderung "geprüft" in "Datum / geprüft"</t>
  </si>
  <si>
    <t>- Datum / geprüft -</t>
  </si>
  <si>
    <t>- Datum / angeordnet -</t>
  </si>
  <si>
    <t>Versionsstand = Dezember 2017</t>
  </si>
  <si>
    <t>HK-Nr. und RT-Nr.
für Handkasse</t>
  </si>
  <si>
    <t>Versionsstand = Dezember 2018</t>
  </si>
  <si>
    <t>Änderung "angeordnet" in "Datum / angeordnet"</t>
  </si>
  <si>
    <t>UST VST</t>
  </si>
  <si>
    <t>2.0</t>
  </si>
  <si>
    <r>
      <rPr>
        <b/>
        <sz val="10"/>
        <rFont val="Calibri"/>
        <family val="2"/>
        <scheme val="minor"/>
      </rPr>
      <t>Integration VSt/USt:</t>
    </r>
    <r>
      <rPr>
        <sz val="10"/>
        <rFont val="Calibri"/>
        <family val="2"/>
        <scheme val="minor"/>
      </rPr>
      <t xml:space="preserve"> Dazu wurde Spalte D eingefügt und in den Zellen D19:D31 mit einem Dropdown-Feld zur Auswahl der VSt. bzw. USt. versehen. Über die Datenprüfung wird bei der Eingabe von ungültigen Werten (z.B.Text) ein entsprechender Hinweis angezeigt.</t>
    </r>
  </si>
  <si>
    <t>Versionsstand = März 2021</t>
  </si>
  <si>
    <t>2.1</t>
  </si>
  <si>
    <t>Funktion SVERWEIS in Zelle H2 und B5 auf Spaltenbezug $A:$K geändert</t>
  </si>
  <si>
    <t>Versionsstand = Dezember 2022</t>
  </si>
  <si>
    <t>Versionsstand = Januar 2024</t>
  </si>
  <si>
    <t>Versionsstand = Januar 2025</t>
  </si>
  <si>
    <t>Oberursel</t>
  </si>
  <si>
    <t>Ev. RVV Oberursel</t>
  </si>
  <si>
    <t>Ev. Erlöserkirchengemeinde Bad Homburg</t>
  </si>
  <si>
    <t>Dekanat Hochtaunus</t>
  </si>
  <si>
    <t>Ev. Gedächtniskirchengemeinde Bad Homburg</t>
  </si>
  <si>
    <t>Ev. Kirchengemeinde Gonzenheim</t>
  </si>
  <si>
    <t>Ev. Kirchengemeinde Burgholzhausen</t>
  </si>
  <si>
    <t>Ev. Waldenserkirchengemeinde Dornholzhausen</t>
  </si>
  <si>
    <t>Ev. Kirchengemeinde Friedrichsdorf</t>
  </si>
  <si>
    <t>Ev. Kirchengemeinde Köppern</t>
  </si>
  <si>
    <t>Ev. Kirchengemeinde Ober-Eschbach/Ober-Erlenbach</t>
  </si>
  <si>
    <t>Ev. Kirchengemeinde Oberstedten</t>
  </si>
  <si>
    <t>Ev. Kirchengemeinde Seulberg</t>
  </si>
  <si>
    <t>Ev. St. Georgsgemeinde Steinbach</t>
  </si>
  <si>
    <t>Ev. Versöhnungsgemeinde Stierstadt-Weißkirchen</t>
  </si>
  <si>
    <t>Ev. Christuskirchengemeinde Bad Homburg</t>
  </si>
  <si>
    <t>Ev. Auferstehungsgemeinde Oberursel</t>
  </si>
  <si>
    <t>Ev. Christuskirchengemeinde Oberursel</t>
  </si>
  <si>
    <t>Ev. Heilig-Geist- Kirchengemeinde Oberursel</t>
  </si>
  <si>
    <t>Ev. Kreuzkirchengemeinde Oberursel</t>
  </si>
  <si>
    <t>Ev. Kirchengemeinde Anspach</t>
  </si>
  <si>
    <t>Ev. Kirchengemeinde Arnoldshain</t>
  </si>
  <si>
    <t>Ev. Kirchengemeinde Emmershausen</t>
  </si>
  <si>
    <t>Ev. Kirchengemeinde Eschbach</t>
  </si>
  <si>
    <t>Ev. Kirchengemeinde Gemünden</t>
  </si>
  <si>
    <t>Ev. Kirchengemeinde Grävenwiesbach</t>
  </si>
  <si>
    <t>Ev. Kirchengemeinde Rod am Berg</t>
  </si>
  <si>
    <t>Ev. Kirchengemeinde Rod an der Weil</t>
  </si>
  <si>
    <t>Ev. Kirchengemeinde Usingen</t>
  </si>
  <si>
    <t>Ev. Kirchengemeinde Wehrheim</t>
  </si>
  <si>
    <t>Ev. Kirchengemeinde Hausen-Westerfeld</t>
  </si>
  <si>
    <t>Ev. Kirchengemeinde Weilnau</t>
  </si>
  <si>
    <t>Ev. Kirchengemeinde Merzhausen-Lauken</t>
  </si>
  <si>
    <t>Ev. Dekanat Hochtaunus</t>
  </si>
  <si>
    <t>Ev. Kirchengemeinde Bad Soden</t>
  </si>
  <si>
    <t>Dekanat Kronberg</t>
  </si>
  <si>
    <t>Ev. Kirchengemeinde Diedenbergen</t>
  </si>
  <si>
    <t>Ev. Kirchengemeinde Eddersheim</t>
  </si>
  <si>
    <t>Ev. Talkirchengemeinde Eppstein</t>
  </si>
  <si>
    <t>Ev. Kirchengemeinde Eschborn</t>
  </si>
  <si>
    <t>Ev. Martin-Luther-Gemeinde Falkenstein</t>
  </si>
  <si>
    <t>Ev. Kirchengemeinde Hattersheim</t>
  </si>
  <si>
    <t>Ev. Johannesgemeinde Hofheim</t>
  </si>
  <si>
    <t>Ev. Thomasgemeinde Hofheim</t>
  </si>
  <si>
    <t>Ev. Lukasgemeinde</t>
  </si>
  <si>
    <t>Ev. Stephanusgemeinde Kelkheim</t>
  </si>
  <si>
    <t>Ev. Immanuelgemeinde Königstein</t>
  </si>
  <si>
    <t>Ev. Auferstehungsgemeinde Kriftel</t>
  </si>
  <si>
    <t>Ev. Kirchengemeinde St. Johann Kronberg</t>
  </si>
  <si>
    <t>Ev. Kirchengemeinde Langenhain</t>
  </si>
  <si>
    <t>Ev. Kirchengemeinde Lorsbach</t>
  </si>
  <si>
    <t>Ev. Kirchengemeinde Neuenhain</t>
  </si>
  <si>
    <t>Ev. Andreasgemeinde Niederhöchstadt</t>
  </si>
  <si>
    <t>Ev. Emmausgemeinde Eppstein</t>
  </si>
  <si>
    <t>Ev. Kirchengemeinde Oberhöchstadt</t>
  </si>
  <si>
    <t>Ev. Matthäusgemeinde Okriftel</t>
  </si>
  <si>
    <t>Ev. Kirchengemeinde Schneidhain</t>
  </si>
  <si>
    <t>Ev. Markusgemeinde Schönberg</t>
  </si>
  <si>
    <t>Ev. Friedenskirchengemeinde Schwalbach</t>
  </si>
  <si>
    <t>Ev. Limesgemeinde Schwalbach</t>
  </si>
  <si>
    <t>Ev. Kirchengemeinde Sulzbach</t>
  </si>
  <si>
    <t>Ev. Kirchengemeinde Liederbach</t>
  </si>
  <si>
    <t>Ev. Kirchengemeinde Flörsheim</t>
  </si>
  <si>
    <t>Ev. Kirchengemeinde Weilbach</t>
  </si>
  <si>
    <t>Ev. Lukasgemeinde Glashütten</t>
  </si>
  <si>
    <t>Ev. Dekanat Kronberg</t>
  </si>
  <si>
    <t>Andreasstiftung</t>
  </si>
  <si>
    <t>Stiftung der Ev. Heilig-Geist-Kirchengemeinde Oberursel</t>
  </si>
  <si>
    <t>Stiftung der Ev. Immanuel-Gemeinde Königstein</t>
  </si>
  <si>
    <t>Treuhandfonds Ev. KGM Bad Soden</t>
  </si>
  <si>
    <t>Stiftung Ev. KGM Bad Soden</t>
  </si>
  <si>
    <t>Stiftung der Ev. Kirchengemeinde Usingen</t>
  </si>
  <si>
    <t>Hattersheim evangelisch-Stiftung</t>
  </si>
  <si>
    <t>Stiftung Hugenottenkirche Friedrichsdorf</t>
  </si>
  <si>
    <t>Kreuzkirchenstiftung</t>
  </si>
  <si>
    <t>Stiftung der Martin-Luther-Gemeinde Falkenstein</t>
  </si>
  <si>
    <t>Pompilia-Schorr-Treuhandfonds</t>
  </si>
  <si>
    <t>Senfkornstiftung</t>
  </si>
  <si>
    <t>Stiftung der St. Georgsgemeinde Steinbach</t>
  </si>
  <si>
    <t>Stiftung Ste(d)ter Tropfen</t>
  </si>
  <si>
    <t>Stiftung der Ev. Talkirchengemeinde Eppstein</t>
  </si>
  <si>
    <t>Stiftung zur Himmelspforte</t>
  </si>
  <si>
    <t>Bad Homburger Hospizdienst e.V.</t>
  </si>
  <si>
    <t>Zweckverband Diakoniestation Usinger Land</t>
  </si>
  <si>
    <t>Hospitalstiftung Kronberg</t>
  </si>
  <si>
    <t>Stiftung Kirche in Stadt - Eine Stiftung d. Erlöserkirche Bad Homburg</t>
  </si>
  <si>
    <t>Bachchor Ev. Erlöserkirche</t>
  </si>
  <si>
    <t>Ev. Gedächtniskirche, Kleine Strolche</t>
  </si>
  <si>
    <t>Ev. Gedächtniskirche Bonhöfferhaus</t>
  </si>
  <si>
    <t>Ev. Gedächtniskirche Krippe, Bonhöfferhaus</t>
  </si>
  <si>
    <t>Ev. KiTa Köppern</t>
  </si>
  <si>
    <t>Ev. KiTa Rosengärtchen, Oberursel Krippe</t>
  </si>
  <si>
    <t>Ev. KiTa Usingen</t>
  </si>
  <si>
    <t>Ev. KiTa Westerfeld</t>
  </si>
  <si>
    <t>Ev. Kita und Hort Erlöserkirche</t>
  </si>
  <si>
    <t>Ev. Kleinkinderschule KiTa und Krippe</t>
  </si>
  <si>
    <t>Ev. KiTa und Krippe Steinbach</t>
  </si>
  <si>
    <t>Ev. KiTa Stierstadt</t>
  </si>
  <si>
    <t>Ev. KiTa Christuskirche</t>
  </si>
  <si>
    <t>Ev. KiTa und Krippe Arche Noah, Oberursel</t>
  </si>
  <si>
    <t>Ev. KiTa und Krippe Kreuzkirche, Oberursel</t>
  </si>
  <si>
    <t>Ev. KiTa Hausen-Arnsbach</t>
  </si>
  <si>
    <t>Ev. KiTa Falkenstein, Martin-Luther-Gemeinde</t>
  </si>
  <si>
    <t>Ev. KiTa Hattersheim</t>
  </si>
  <si>
    <t>Ev. KiTa Ritterwiesen, Liederbach</t>
  </si>
  <si>
    <t>Ev. KiTa Bahnstraße, Liederbach</t>
  </si>
  <si>
    <t>Ev. KiFaz  Rosengärtchen, Oberursel</t>
  </si>
  <si>
    <t>Ev. KiTa Rappelkiste Schönberg</t>
  </si>
  <si>
    <t>Ev. KiTa Unterm Himmelszelt Neu-Anspach</t>
  </si>
  <si>
    <t>Ev. KiTa Unterm Regenbogen, Bad Soden</t>
  </si>
  <si>
    <t>Ev. KiTa Im Sonnengarten, Bad Soden</t>
  </si>
  <si>
    <t>Ev. Vorkita, Bad Soden</t>
  </si>
  <si>
    <t>Ev. Regenbogen Krippe, Bad Soden</t>
  </si>
  <si>
    <t>Ev. KiTa Kunterbunt, Diedenbergen</t>
  </si>
  <si>
    <t>Ev. KiTa Frechdachs, Diedenbergen</t>
  </si>
  <si>
    <t>Diedenbergen Betreute Grundschule</t>
  </si>
  <si>
    <t>Ev. KiTa Eppstein</t>
  </si>
  <si>
    <t>Ev. Krippe, Eppstein</t>
  </si>
  <si>
    <t>Ev. KiTa Eschborn</t>
  </si>
  <si>
    <t>Ev. Krippe Hattersheim</t>
  </si>
  <si>
    <t>Ev. KiTa Hofheim-Johannes</t>
  </si>
  <si>
    <t>Ev. Krippe Hofheim-Johannes</t>
  </si>
  <si>
    <t>Ev. Steinbergschule Hofheim-Johannes</t>
  </si>
  <si>
    <t>Ev. KiTa Hofheim-Marxheim</t>
  </si>
  <si>
    <t>Ev. KiTa Paulus, Kelkheim</t>
  </si>
  <si>
    <t>Ev. KiTa Stephanus, Kelkheim</t>
  </si>
  <si>
    <t>Ev. Krippe Stephanus, Kelkheim</t>
  </si>
  <si>
    <t>Ev. KiTa Königstein</t>
  </si>
  <si>
    <t>Ev. KiTa Kriftel</t>
  </si>
  <si>
    <t>Ev. Krippe Kriftel</t>
  </si>
  <si>
    <t>Ev. KiTa Kronberg</t>
  </si>
  <si>
    <t>Ev. KiTa Langenhain</t>
  </si>
  <si>
    <t>Ev. Krippe Langenhain</t>
  </si>
  <si>
    <t>Ev. Schule Langenhain</t>
  </si>
  <si>
    <t>Ev. KiTa Lorsbach</t>
  </si>
  <si>
    <t>Lorsbach Betr. Grundschule</t>
  </si>
  <si>
    <t>Ev. KiTa Neuenhain</t>
  </si>
  <si>
    <t>Ev. Kirchengemeinde Neuenhain/Mammolshain</t>
  </si>
  <si>
    <t>Ev. Krippe Neuenhain</t>
  </si>
  <si>
    <t>Ev. Kirchengemeinde Neuenhain/Augustinum</t>
  </si>
  <si>
    <t>Ev. KiTa Oberhöchstadt</t>
  </si>
  <si>
    <t>Ev. Krippe Schönberg</t>
  </si>
  <si>
    <t>Ev. Friedens KiTa Schwalbach</t>
  </si>
  <si>
    <t>Ev. Friedens Krabbelgruppe Schwalbach</t>
  </si>
  <si>
    <t>Ev. KiTa Schwalbach - Limes</t>
  </si>
  <si>
    <t>Ev. KiTa Sulzbach</t>
  </si>
  <si>
    <t>Ev. KiTa Flörsheim</t>
  </si>
  <si>
    <t>EKHN Sparkonto. GKK 4100930   Partner: 5000789</t>
  </si>
  <si>
    <t>Ev. Bank</t>
  </si>
  <si>
    <t>5206</t>
  </si>
  <si>
    <t>0410</t>
  </si>
  <si>
    <t>0004</t>
  </si>
  <si>
    <t>1009</t>
  </si>
  <si>
    <t>30</t>
  </si>
  <si>
    <t>Ihren Verwendungszweck</t>
  </si>
  <si>
    <t>Zuführung:</t>
  </si>
  <si>
    <t>AOBJ. RLxxxxxxxx und AOBJ. Bezeichnung</t>
  </si>
  <si>
    <t>DE40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</si>
</sst>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8" formatCode="#,##0.00\ &quot;€&quot;;[Red]\-#,##0.00\ &quot;€&quot;"/>
    <numFmt numFmtId="164" formatCode="_-* #,##0.00\ [$€-407]_-;\-* #,##0.00\ [$€-407]_-;_-* &quot;-&quot;??\ [$€-407]_-;_-@_-"/>
    <numFmt numFmtId="165" formatCode="0000"/>
    <numFmt numFmtId="166" formatCode="dd/mm/yy;@"/>
    <numFmt numFmtId="167" formatCode="0#####"/>
  </numFmts>
  <fonts count="25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name val="Calibri"/>
      <family val="2"/>
      <scheme val="minor"/>
    </font>
    <font>
      <b/>
      <sz val="11"/>
      <name val="Calibri"/>
      <family val="2"/>
      <scheme val="minor"/>
    </font>
    <font>
      <b/>
      <u/>
      <sz val="9"/>
      <name val="Calibri"/>
      <family val="2"/>
      <scheme val="minor"/>
    </font>
    <font>
      <b/>
      <i/>
      <sz val="20"/>
      <color theme="1" tint="0.249977111117893"/>
      <name val="Calibri"/>
      <family val="2"/>
      <scheme val="minor"/>
    </font>
    <font>
      <b/>
      <i/>
      <sz val="14"/>
      <color theme="1" tint="0.249977111117893"/>
      <name val="Calibri"/>
      <family val="2"/>
      <scheme val="minor"/>
    </font>
    <font>
      <b/>
      <sz val="11"/>
      <color theme="1" tint="0.249977111117893"/>
      <name val="Calibri"/>
      <family val="2"/>
      <scheme val="minor"/>
    </font>
    <font>
      <sz val="10"/>
      <name val="Calibri"/>
      <family val="2"/>
      <scheme val="minor"/>
    </font>
    <font>
      <b/>
      <i/>
      <sz val="9"/>
      <color theme="1" tint="0.249977111117893"/>
      <name val="Calibri"/>
      <family val="2"/>
      <scheme val="minor"/>
    </font>
    <font>
      <b/>
      <i/>
      <sz val="12"/>
      <color theme="1" tint="0.249977111117893"/>
      <name val="Calibri"/>
      <family val="2"/>
      <scheme val="minor"/>
    </font>
    <font>
      <sz val="10"/>
      <name val="Arial"/>
      <family val="2"/>
    </font>
    <font>
      <b/>
      <sz val="13"/>
      <name val="Calibri"/>
      <family val="2"/>
      <scheme val="minor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sz val="10"/>
      <color theme="1"/>
      <name val="Calibri"/>
      <family val="2"/>
      <scheme val="minor"/>
    </font>
    <font>
      <b/>
      <sz val="22"/>
      <name val="Calibri"/>
      <family val="2"/>
      <scheme val="minor"/>
    </font>
    <font>
      <sz val="11"/>
      <name val="Calibri"/>
      <family val="2"/>
      <scheme val="minor"/>
    </font>
    <font>
      <sz val="14"/>
      <name val="Calibri"/>
      <family val="2"/>
      <scheme val="minor"/>
    </font>
    <font>
      <i/>
      <sz val="10"/>
      <name val="Calibri"/>
      <family val="2"/>
      <scheme val="minor"/>
    </font>
    <font>
      <b/>
      <sz val="10"/>
      <color theme="1" tint="0.249977111117893"/>
      <name val="Calibri"/>
      <family val="2"/>
      <scheme val="minor"/>
    </font>
    <font>
      <b/>
      <i/>
      <sz val="15"/>
      <color theme="1" tint="0.249977111117893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EDEDE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hair">
        <color theme="0" tint="-0.24994659260841701"/>
      </bottom>
      <diagonal/>
    </border>
    <border>
      <left/>
      <right/>
      <top style="hair">
        <color theme="0" tint="-0.24994659260841701"/>
      </top>
      <bottom style="hair">
        <color theme="0" tint="-0.24994659260841701"/>
      </bottom>
      <diagonal/>
    </border>
    <border>
      <left style="hair">
        <color theme="0" tint="-0.24994659260841701"/>
      </left>
      <right style="hair">
        <color theme="0" tint="-0.24994659260841701"/>
      </right>
      <top/>
      <bottom style="hair">
        <color theme="0" tint="-0.24994659260841701"/>
      </bottom>
      <diagonal/>
    </border>
    <border>
      <left/>
      <right style="hair">
        <color theme="0" tint="-0.24994659260841701"/>
      </right>
      <top/>
      <bottom style="hair">
        <color theme="0" tint="-0.24994659260841701"/>
      </bottom>
      <diagonal/>
    </border>
    <border>
      <left style="hair">
        <color theme="0" tint="-0.24994659260841701"/>
      </left>
      <right/>
      <top/>
      <bottom style="hair">
        <color theme="0" tint="-0.24994659260841701"/>
      </bottom>
      <diagonal/>
    </border>
    <border>
      <left/>
      <right style="hair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 style="hair">
        <color theme="0" tint="-0.24994659260841701"/>
      </left>
      <right/>
      <top style="hair">
        <color theme="0" tint="-0.24994659260841701"/>
      </top>
      <bottom style="hair">
        <color theme="0" tint="-0.24994659260841701"/>
      </bottom>
      <diagonal/>
    </border>
    <border>
      <left/>
      <right/>
      <top style="hair">
        <color theme="0" tint="-0.24994659260841701"/>
      </top>
      <bottom/>
      <diagonal/>
    </border>
    <border>
      <left style="hair">
        <color theme="0" tint="-0.24994659260841701"/>
      </left>
      <right/>
      <top/>
      <bottom/>
      <diagonal/>
    </border>
  </borders>
  <cellStyleXfs count="4">
    <xf numFmtId="0" fontId="0" fillId="0" borderId="0"/>
    <xf numFmtId="0" fontId="2" fillId="0" borderId="0"/>
    <xf numFmtId="0" fontId="13" fillId="0" borderId="0"/>
    <xf numFmtId="0" fontId="1" fillId="0" borderId="0"/>
  </cellStyleXfs>
  <cellXfs count="122">
    <xf numFmtId="0" fontId="0" fillId="0" borderId="0" xfId="0"/>
    <xf numFmtId="0" fontId="10" fillId="0" borderId="0" xfId="0" applyNumberFormat="1" applyFont="1" applyBorder="1"/>
    <xf numFmtId="0" fontId="10" fillId="0" borderId="0" xfId="0" applyNumberFormat="1" applyFont="1" applyBorder="1" applyAlignment="1">
      <alignment horizontal="center"/>
    </xf>
    <xf numFmtId="49" fontId="3" fillId="2" borderId="0" xfId="2" applyNumberFormat="1" applyFont="1" applyFill="1" applyAlignment="1">
      <alignment horizontal="center" vertical="center"/>
    </xf>
    <xf numFmtId="166" fontId="3" fillId="2" borderId="0" xfId="2" applyNumberFormat="1" applyFont="1" applyFill="1" applyAlignment="1">
      <alignment horizontal="center" vertical="center"/>
    </xf>
    <xf numFmtId="0" fontId="3" fillId="2" borderId="0" xfId="2" applyFont="1" applyFill="1" applyAlignment="1">
      <alignment vertical="center"/>
    </xf>
    <xf numFmtId="0" fontId="3" fillId="0" borderId="0" xfId="2" applyFont="1" applyAlignment="1">
      <alignment vertical="center"/>
    </xf>
    <xf numFmtId="49" fontId="10" fillId="0" borderId="0" xfId="2" applyNumberFormat="1" applyFont="1" applyAlignment="1">
      <alignment horizontal="center" vertical="top"/>
    </xf>
    <xf numFmtId="166" fontId="10" fillId="0" borderId="0" xfId="2" applyNumberFormat="1" applyFont="1" applyAlignment="1">
      <alignment horizontal="center" vertical="top"/>
    </xf>
    <xf numFmtId="0" fontId="10" fillId="0" borderId="0" xfId="2" applyFont="1" applyAlignment="1">
      <alignment vertical="top" wrapText="1"/>
    </xf>
    <xf numFmtId="0" fontId="10" fillId="0" borderId="0" xfId="2" applyFont="1" applyAlignment="1">
      <alignment vertical="top"/>
    </xf>
    <xf numFmtId="49" fontId="10" fillId="0" borderId="0" xfId="2" applyNumberFormat="1" applyFont="1" applyAlignment="1">
      <alignment horizontal="center"/>
    </xf>
    <xf numFmtId="166" fontId="10" fillId="0" borderId="0" xfId="2" applyNumberFormat="1" applyFont="1" applyAlignment="1">
      <alignment horizontal="center"/>
    </xf>
    <xf numFmtId="0" fontId="10" fillId="0" borderId="0" xfId="2" applyFont="1"/>
    <xf numFmtId="0" fontId="10" fillId="0" borderId="0" xfId="0" applyFont="1" applyAlignment="1">
      <alignment vertical="top" wrapText="1"/>
    </xf>
    <xf numFmtId="0" fontId="3" fillId="0" borderId="0" xfId="0" applyNumberFormat="1" applyFont="1" applyBorder="1" applyAlignment="1">
      <alignment horizontal="center" vertical="center"/>
    </xf>
    <xf numFmtId="0" fontId="3" fillId="0" borderId="0" xfId="0" applyNumberFormat="1" applyFont="1" applyBorder="1" applyAlignment="1">
      <alignment vertical="center"/>
    </xf>
    <xf numFmtId="0" fontId="3" fillId="0" borderId="0" xfId="0" applyNumberFormat="1" applyFont="1" applyBorder="1" applyAlignment="1">
      <alignment horizontal="left" vertical="center"/>
    </xf>
    <xf numFmtId="0" fontId="3" fillId="3" borderId="0" xfId="0" applyNumberFormat="1" applyFont="1" applyFill="1" applyBorder="1" applyAlignment="1">
      <alignment horizontal="center" vertical="center"/>
    </xf>
    <xf numFmtId="0" fontId="3" fillId="3" borderId="0" xfId="0" applyNumberFormat="1" applyFont="1" applyFill="1" applyBorder="1" applyAlignment="1">
      <alignment horizontal="left" vertical="center"/>
    </xf>
    <xf numFmtId="0" fontId="3" fillId="3" borderId="0" xfId="0" applyNumberFormat="1" applyFont="1" applyFill="1" applyBorder="1" applyAlignment="1">
      <alignment horizontal="right" vertical="center"/>
    </xf>
    <xf numFmtId="166" fontId="10" fillId="0" borderId="0" xfId="2" applyNumberFormat="1" applyFont="1" applyAlignment="1">
      <alignment horizontal="center" vertical="top"/>
    </xf>
    <xf numFmtId="49" fontId="10" fillId="0" borderId="0" xfId="2" applyNumberFormat="1" applyFont="1" applyAlignment="1">
      <alignment horizontal="center" vertical="top"/>
    </xf>
    <xf numFmtId="166" fontId="10" fillId="0" borderId="0" xfId="2" applyNumberFormat="1" applyFont="1" applyAlignment="1">
      <alignment horizontal="center" vertical="top"/>
    </xf>
    <xf numFmtId="49" fontId="10" fillId="0" borderId="0" xfId="2" applyNumberFormat="1" applyFont="1" applyAlignment="1">
      <alignment horizontal="center" vertical="top"/>
    </xf>
    <xf numFmtId="0" fontId="17" fillId="0" borderId="0" xfId="0" applyFont="1" applyAlignment="1">
      <alignment wrapText="1"/>
    </xf>
    <xf numFmtId="0" fontId="17" fillId="0" borderId="0" xfId="0" applyFont="1" applyAlignment="1">
      <alignment vertical="top" wrapText="1"/>
    </xf>
    <xf numFmtId="0" fontId="17" fillId="0" borderId="0" xfId="0" applyFont="1"/>
    <xf numFmtId="0" fontId="18" fillId="0" borderId="0" xfId="0" applyFont="1" applyBorder="1" applyAlignment="1" applyProtection="1">
      <alignment vertical="center"/>
      <protection hidden="1"/>
    </xf>
    <xf numFmtId="49" fontId="9" fillId="0" borderId="0" xfId="0" applyNumberFormat="1" applyFont="1" applyBorder="1" applyAlignment="1" applyProtection="1">
      <alignment horizontal="center"/>
      <protection locked="0"/>
    </xf>
    <xf numFmtId="164" fontId="5" fillId="0" borderId="6" xfId="0" applyNumberFormat="1" applyFont="1" applyBorder="1" applyAlignment="1" applyProtection="1">
      <alignment vertical="center"/>
      <protection locked="0"/>
    </xf>
    <xf numFmtId="8" fontId="5" fillId="0" borderId="0" xfId="1" applyNumberFormat="1" applyFont="1" applyBorder="1" applyAlignment="1" applyProtection="1">
      <alignment horizontal="right" vertical="center"/>
      <protection hidden="1"/>
    </xf>
    <xf numFmtId="49" fontId="5" fillId="0" borderId="8" xfId="0" applyNumberFormat="1" applyFont="1" applyBorder="1" applyAlignment="1" applyProtection="1">
      <alignment horizontal="center" vertical="center"/>
      <protection hidden="1"/>
    </xf>
    <xf numFmtId="49" fontId="5" fillId="0" borderId="8" xfId="0" applyNumberFormat="1" applyFont="1" applyBorder="1" applyAlignment="1" applyProtection="1">
      <alignment horizontal="left" vertical="center" indent="1"/>
      <protection hidden="1"/>
    </xf>
    <xf numFmtId="0" fontId="10" fillId="0" borderId="0" xfId="0" applyFont="1" applyProtection="1">
      <protection hidden="1"/>
    </xf>
    <xf numFmtId="0" fontId="10" fillId="0" borderId="0" xfId="0" applyFont="1" applyAlignment="1" applyProtection="1">
      <alignment vertical="center"/>
      <protection hidden="1"/>
    </xf>
    <xf numFmtId="0" fontId="7" fillId="0" borderId="0" xfId="0" applyFont="1" applyAlignment="1" applyProtection="1">
      <alignment vertical="center"/>
      <protection hidden="1"/>
    </xf>
    <xf numFmtId="0" fontId="3" fillId="0" borderId="0" xfId="0" applyFont="1" applyProtection="1">
      <protection hidden="1"/>
    </xf>
    <xf numFmtId="0" fontId="7" fillId="0" borderId="0" xfId="0" applyFont="1" applyFill="1" applyAlignment="1" applyProtection="1">
      <alignment vertical="center"/>
      <protection hidden="1"/>
    </xf>
    <xf numFmtId="0" fontId="8" fillId="0" borderId="0" xfId="0" applyFont="1" applyAlignment="1" applyProtection="1">
      <alignment horizontal="right" vertical="center" indent="1"/>
      <protection hidden="1"/>
    </xf>
    <xf numFmtId="0" fontId="4" fillId="0" borderId="0" xfId="0" applyFont="1" applyAlignment="1" applyProtection="1">
      <alignment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9" fillId="0" borderId="0" xfId="0" applyFont="1" applyBorder="1" applyAlignment="1" applyProtection="1">
      <alignment horizontal="right" vertical="center" wrapText="1" indent="1"/>
      <protection hidden="1"/>
    </xf>
    <xf numFmtId="0" fontId="9" fillId="0" borderId="0" xfId="0" applyFont="1" applyBorder="1" applyAlignment="1" applyProtection="1">
      <alignment vertical="center"/>
      <protection hidden="1"/>
    </xf>
    <xf numFmtId="0" fontId="9" fillId="0" borderId="0" xfId="0" applyFont="1" applyBorder="1" applyAlignment="1" applyProtection="1">
      <alignment horizontal="right" vertical="center" indent="1"/>
      <protection hidden="1"/>
    </xf>
    <xf numFmtId="4" fontId="9" fillId="0" borderId="0" xfId="0" applyNumberFormat="1" applyFont="1" applyBorder="1" applyAlignment="1" applyProtection="1">
      <alignment horizontal="right" indent="1"/>
      <protection hidden="1"/>
    </xf>
    <xf numFmtId="49" fontId="5" fillId="0" borderId="0" xfId="0" applyNumberFormat="1" applyFont="1" applyBorder="1" applyAlignment="1" applyProtection="1">
      <alignment horizontal="center" vertical="center"/>
      <protection hidden="1"/>
    </xf>
    <xf numFmtId="0" fontId="3" fillId="0" borderId="0" xfId="0" applyFont="1" applyBorder="1" applyAlignment="1" applyProtection="1">
      <alignment horizontal="center"/>
      <protection hidden="1"/>
    </xf>
    <xf numFmtId="4" fontId="9" fillId="0" borderId="0" xfId="0" applyNumberFormat="1" applyFont="1" applyBorder="1" applyAlignment="1" applyProtection="1">
      <alignment vertical="center"/>
      <protection hidden="1"/>
    </xf>
    <xf numFmtId="0" fontId="9" fillId="0" borderId="3" xfId="0" applyFont="1" applyBorder="1" applyAlignment="1" applyProtection="1">
      <alignment vertical="center"/>
      <protection hidden="1"/>
    </xf>
    <xf numFmtId="49" fontId="9" fillId="0" borderId="3" xfId="0" applyNumberFormat="1" applyFont="1" applyBorder="1" applyAlignment="1" applyProtection="1">
      <alignment vertical="center"/>
      <protection hidden="1"/>
    </xf>
    <xf numFmtId="0" fontId="9" fillId="0" borderId="0" xfId="0" applyFont="1" applyBorder="1" applyAlignment="1" applyProtection="1">
      <alignment horizontal="left" vertical="center" wrapText="1"/>
      <protection hidden="1"/>
    </xf>
    <xf numFmtId="0" fontId="8" fillId="0" borderId="0" xfId="0" applyFont="1" applyBorder="1" applyAlignment="1" applyProtection="1">
      <alignment vertical="center"/>
      <protection hidden="1"/>
    </xf>
    <xf numFmtId="0" fontId="6" fillId="0" borderId="0" xfId="0" applyFont="1" applyBorder="1" applyAlignment="1" applyProtection="1">
      <protection hidden="1"/>
    </xf>
    <xf numFmtId="0" fontId="9" fillId="0" borderId="4" xfId="0" applyFont="1" applyBorder="1" applyAlignment="1" applyProtection="1">
      <alignment horizontal="center"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0" fontId="3" fillId="0" borderId="1" xfId="0" applyFont="1" applyBorder="1" applyProtection="1">
      <protection hidden="1"/>
    </xf>
    <xf numFmtId="0" fontId="3" fillId="0" borderId="0" xfId="0" applyFont="1" applyBorder="1" applyAlignment="1" applyProtection="1">
      <protection hidden="1"/>
    </xf>
    <xf numFmtId="0" fontId="4" fillId="0" borderId="0" xfId="0" quotePrefix="1" applyFont="1" applyBorder="1" applyAlignment="1" applyProtection="1">
      <alignment horizontal="center"/>
      <protection hidden="1"/>
    </xf>
    <xf numFmtId="49" fontId="10" fillId="0" borderId="0" xfId="2" applyNumberFormat="1" applyFont="1" applyAlignment="1">
      <alignment horizontal="center" vertical="top"/>
    </xf>
    <xf numFmtId="166" fontId="10" fillId="0" borderId="0" xfId="2" applyNumberFormat="1" applyFont="1" applyAlignment="1">
      <alignment horizontal="center" vertical="top"/>
    </xf>
    <xf numFmtId="0" fontId="10" fillId="0" borderId="0" xfId="2" applyFont="1" applyAlignment="1">
      <alignment vertical="top" wrapText="1"/>
    </xf>
    <xf numFmtId="15" fontId="10" fillId="0" borderId="0" xfId="2" quotePrefix="1" applyNumberFormat="1" applyFont="1" applyAlignment="1">
      <alignment vertical="top" wrapText="1"/>
    </xf>
    <xf numFmtId="0" fontId="10" fillId="0" borderId="0" xfId="2" quotePrefix="1" applyFont="1" applyAlignment="1">
      <alignment vertical="top" wrapText="1"/>
    </xf>
    <xf numFmtId="0" fontId="10" fillId="0" borderId="0" xfId="0" applyNumberFormat="1" applyFont="1" applyBorder="1"/>
    <xf numFmtId="0" fontId="10" fillId="0" borderId="0" xfId="0" applyNumberFormat="1" applyFont="1" applyBorder="1" applyAlignment="1">
      <alignment horizontal="center"/>
    </xf>
    <xf numFmtId="0" fontId="10" fillId="0" borderId="0" xfId="0" applyNumberFormat="1" applyFont="1" applyFill="1" applyBorder="1" applyAlignment="1">
      <alignment horizontal="center"/>
    </xf>
    <xf numFmtId="0" fontId="3" fillId="0" borderId="0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right" vertical="center"/>
    </xf>
    <xf numFmtId="0" fontId="3" fillId="0" borderId="0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left" vertical="center"/>
    </xf>
    <xf numFmtId="0" fontId="10" fillId="0" borderId="0" xfId="0" applyNumberFormat="1" applyFont="1" applyBorder="1" applyAlignment="1">
      <alignment horizontal="left"/>
    </xf>
    <xf numFmtId="165" fontId="10" fillId="0" borderId="0" xfId="0" applyNumberFormat="1" applyFont="1" applyBorder="1" applyAlignment="1">
      <alignment horizontal="center"/>
    </xf>
    <xf numFmtId="165" fontId="10" fillId="0" borderId="0" xfId="0" applyNumberFormat="1" applyFont="1" applyBorder="1" applyAlignment="1">
      <alignment vertical="center"/>
    </xf>
    <xf numFmtId="0" fontId="3" fillId="0" borderId="0" xfId="0" applyFont="1" applyBorder="1" applyAlignment="1" applyProtection="1">
      <alignment horizontal="center"/>
      <protection hidden="1"/>
    </xf>
    <xf numFmtId="0" fontId="5" fillId="0" borderId="8" xfId="1" applyFont="1" applyBorder="1" applyAlignment="1" applyProtection="1">
      <alignment horizontal="center" vertical="center"/>
      <protection hidden="1"/>
    </xf>
    <xf numFmtId="166" fontId="10" fillId="0" borderId="0" xfId="2" applyNumberFormat="1" applyFont="1" applyAlignment="1">
      <alignment horizontal="center" vertical="top"/>
    </xf>
    <xf numFmtId="49" fontId="10" fillId="0" borderId="0" xfId="2" applyNumberFormat="1" applyFont="1" applyAlignment="1">
      <alignment horizontal="center" vertical="top"/>
    </xf>
    <xf numFmtId="0" fontId="9" fillId="0" borderId="3" xfId="0" applyFont="1" applyBorder="1" applyAlignment="1" applyProtection="1">
      <alignment horizontal="center" vertical="center" wrapText="1"/>
      <protection hidden="1"/>
    </xf>
    <xf numFmtId="49" fontId="19" fillId="0" borderId="2" xfId="0" applyNumberFormat="1" applyFont="1" applyBorder="1" applyAlignment="1" applyProtection="1">
      <alignment horizontal="center" vertical="center"/>
      <protection locked="0"/>
    </xf>
    <xf numFmtId="0" fontId="10" fillId="0" borderId="0" xfId="2" applyFont="1" applyAlignment="1">
      <alignment wrapText="1"/>
    </xf>
    <xf numFmtId="0" fontId="10" fillId="0" borderId="0" xfId="0" applyNumberFormat="1" applyFont="1" applyFill="1" applyBorder="1"/>
    <xf numFmtId="0" fontId="10" fillId="0" borderId="0" xfId="0" applyNumberFormat="1" applyFont="1" applyBorder="1" applyAlignment="1">
      <alignment horizontal="left" indent="1"/>
    </xf>
    <xf numFmtId="165" fontId="10" fillId="0" borderId="0" xfId="0" applyNumberFormat="1" applyFont="1" applyFill="1" applyBorder="1" applyAlignment="1">
      <alignment horizontal="center"/>
    </xf>
    <xf numFmtId="0" fontId="10" fillId="0" borderId="0" xfId="0" applyNumberFormat="1" applyFont="1" applyFill="1" applyBorder="1" applyAlignment="1">
      <alignment horizontal="left" indent="1"/>
    </xf>
    <xf numFmtId="167" fontId="10" fillId="0" borderId="0" xfId="0" applyNumberFormat="1" applyFont="1" applyFill="1" applyBorder="1" applyAlignment="1">
      <alignment horizontal="center"/>
    </xf>
    <xf numFmtId="165" fontId="3" fillId="0" borderId="0" xfId="0" applyNumberFormat="1" applyFont="1" applyFill="1" applyBorder="1" applyAlignment="1">
      <alignment horizontal="center"/>
    </xf>
    <xf numFmtId="0" fontId="3" fillId="0" borderId="0" xfId="0" applyNumberFormat="1" applyFont="1" applyFill="1" applyBorder="1" applyAlignment="1">
      <alignment horizontal="center"/>
    </xf>
    <xf numFmtId="49" fontId="5" fillId="0" borderId="9" xfId="0" applyNumberFormat="1" applyFont="1" applyBorder="1" applyAlignment="1" applyProtection="1">
      <alignment horizontal="center" vertical="center"/>
      <protection hidden="1"/>
    </xf>
    <xf numFmtId="49" fontId="9" fillId="0" borderId="0" xfId="0" applyNumberFormat="1" applyFont="1" applyBorder="1" applyAlignment="1" applyProtection="1">
      <alignment horizontal="center"/>
    </xf>
    <xf numFmtId="0" fontId="9" fillId="0" borderId="0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horizontal="left" vertical="center" wrapText="1"/>
      <protection locked="0"/>
    </xf>
    <xf numFmtId="165" fontId="24" fillId="0" borderId="0" xfId="0" applyNumberFormat="1" applyFont="1" applyFill="1" applyBorder="1" applyAlignment="1">
      <alignment horizontal="center"/>
    </xf>
    <xf numFmtId="0" fontId="17" fillId="0" borderId="0" xfId="0" applyFont="1" applyBorder="1"/>
    <xf numFmtId="167" fontId="3" fillId="0" borderId="0" xfId="0" applyNumberFormat="1" applyFont="1" applyFill="1" applyBorder="1" applyAlignment="1">
      <alignment horizontal="center"/>
    </xf>
    <xf numFmtId="0" fontId="10" fillId="0" borderId="0" xfId="0" applyFont="1" applyFill="1" applyBorder="1"/>
    <xf numFmtId="0" fontId="10" fillId="0" borderId="0" xfId="0" applyFont="1" applyBorder="1"/>
    <xf numFmtId="166" fontId="10" fillId="0" borderId="0" xfId="2" applyNumberFormat="1" applyFont="1" applyAlignment="1">
      <alignment horizontal="center" vertical="top"/>
    </xf>
    <xf numFmtId="49" fontId="10" fillId="0" borderId="0" xfId="2" applyNumberFormat="1" applyFont="1" applyAlignment="1">
      <alignment horizontal="center" vertical="top"/>
    </xf>
    <xf numFmtId="0" fontId="3" fillId="0" borderId="0" xfId="0" applyFont="1" applyAlignment="1" applyProtection="1">
      <alignment horizontal="center"/>
      <protection hidden="1"/>
    </xf>
    <xf numFmtId="0" fontId="4" fillId="0" borderId="1" xfId="0" applyFont="1" applyBorder="1" applyAlignment="1" applyProtection="1">
      <alignment horizontal="center"/>
      <protection hidden="1"/>
    </xf>
    <xf numFmtId="0" fontId="3" fillId="0" borderId="0" xfId="0" quotePrefix="1" applyFont="1" applyBorder="1" applyAlignment="1" applyProtection="1">
      <alignment horizontal="center"/>
      <protection hidden="1"/>
    </xf>
    <xf numFmtId="0" fontId="5" fillId="0" borderId="8" xfId="1" applyFont="1" applyBorder="1" applyAlignment="1" applyProtection="1">
      <alignment horizontal="center" vertical="center"/>
      <protection hidden="1"/>
    </xf>
    <xf numFmtId="49" fontId="5" fillId="0" borderId="7" xfId="0" applyNumberFormat="1" applyFont="1" applyBorder="1" applyAlignment="1" applyProtection="1">
      <alignment horizontal="left" vertical="center" indent="1"/>
      <protection locked="0"/>
    </xf>
    <xf numFmtId="49" fontId="5" fillId="0" borderId="2" xfId="0" applyNumberFormat="1" applyFont="1" applyBorder="1" applyAlignment="1" applyProtection="1">
      <alignment horizontal="left" vertical="center" indent="1"/>
      <protection locked="0"/>
    </xf>
    <xf numFmtId="49" fontId="5" fillId="0" borderId="7" xfId="0" applyNumberFormat="1" applyFont="1" applyBorder="1" applyAlignment="1" applyProtection="1">
      <alignment horizontal="center" vertical="center"/>
      <protection locked="0"/>
    </xf>
    <xf numFmtId="49" fontId="5" fillId="0" borderId="6" xfId="0" applyNumberFormat="1" applyFont="1" applyBorder="1" applyAlignment="1" applyProtection="1">
      <alignment horizontal="center" vertical="center"/>
      <protection locked="0"/>
    </xf>
    <xf numFmtId="0" fontId="9" fillId="0" borderId="3" xfId="0" applyFont="1" applyBorder="1" applyAlignment="1" applyProtection="1">
      <alignment horizontal="center" vertical="center"/>
      <protection hidden="1"/>
    </xf>
    <xf numFmtId="0" fontId="21" fillId="0" borderId="0" xfId="0" applyFont="1" applyAlignment="1" applyProtection="1">
      <alignment horizontal="center" vertical="center" wrapText="1"/>
      <protection hidden="1"/>
    </xf>
    <xf numFmtId="0" fontId="18" fillId="0" borderId="0" xfId="0" applyFont="1" applyBorder="1" applyAlignment="1" applyProtection="1">
      <alignment horizontal="right" vertical="center"/>
      <protection hidden="1"/>
    </xf>
    <xf numFmtId="0" fontId="19" fillId="0" borderId="0" xfId="0" applyFont="1" applyAlignment="1" applyProtection="1">
      <alignment horizontal="right" vertical="center"/>
      <protection hidden="1"/>
    </xf>
    <xf numFmtId="0" fontId="11" fillId="0" borderId="0" xfId="0" applyFont="1" applyAlignment="1" applyProtection="1">
      <alignment horizontal="left" vertical="center"/>
      <protection hidden="1"/>
    </xf>
    <xf numFmtId="165" fontId="20" fillId="4" borderId="0" xfId="0" applyNumberFormat="1" applyFont="1" applyFill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left" vertical="center" wrapText="1"/>
      <protection hidden="1"/>
    </xf>
    <xf numFmtId="0" fontId="9" fillId="0" borderId="1" xfId="0" applyFont="1" applyBorder="1" applyAlignment="1" applyProtection="1">
      <alignment horizontal="left" vertical="center"/>
      <protection locked="0"/>
    </xf>
    <xf numFmtId="0" fontId="9" fillId="0" borderId="2" xfId="0" applyFont="1" applyBorder="1" applyAlignment="1" applyProtection="1">
      <alignment horizontal="left" vertical="center"/>
      <protection locked="0"/>
    </xf>
    <xf numFmtId="0" fontId="9" fillId="0" borderId="2" xfId="0" applyFont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 applyProtection="1">
      <alignment horizontal="center"/>
      <protection hidden="1"/>
    </xf>
    <xf numFmtId="0" fontId="9" fillId="0" borderId="3" xfId="0" applyFont="1" applyBorder="1" applyAlignment="1" applyProtection="1">
      <alignment horizontal="left" vertical="center" indent="1"/>
      <protection hidden="1"/>
    </xf>
    <xf numFmtId="0" fontId="9" fillId="0" borderId="5" xfId="0" applyFont="1" applyBorder="1" applyAlignment="1" applyProtection="1">
      <alignment horizontal="left" vertical="center" indent="1"/>
      <protection hidden="1"/>
    </xf>
  </cellXfs>
  <cellStyles count="4">
    <cellStyle name="Standard" xfId="0" builtinId="0"/>
    <cellStyle name="Standard 2" xfId="1"/>
    <cellStyle name="Standard 2 2" xfId="3"/>
    <cellStyle name="Standard 3" xfId="2"/>
  </cellStyles>
  <dxfs count="0"/>
  <tableStyles count="0" defaultTableStyle="TableStyleMedium9" defaultPivotStyle="PivotStyleLight16"/>
  <colors>
    <mruColors>
      <color rgb="FFD99795"/>
      <color rgb="FFDEDED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0</xdr:rowOff>
    </xdr:from>
    <xdr:to>
      <xdr:col>0</xdr:col>
      <xdr:colOff>1143000</xdr:colOff>
      <xdr:row>5</xdr:row>
      <xdr:rowOff>66675</xdr:rowOff>
    </xdr:to>
    <xdr:pic>
      <xdr:nvPicPr>
        <xdr:cNvPr id="2" name="Grafik 1" descr="facett_hks37_200x200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biLevel thresh="50000"/>
        </a:blip>
        <a:stretch>
          <a:fillRect/>
        </a:stretch>
      </xdr:blipFill>
      <xdr:spPr>
        <a:xfrm>
          <a:off x="152400" y="0"/>
          <a:ext cx="990600" cy="990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3"/>
  <sheetViews>
    <sheetView workbookViewId="0">
      <pane ySplit="1" topLeftCell="A26" activePane="bottomLeft" state="frozen"/>
      <selection pane="bottomLeft" activeCell="C44" sqref="C44"/>
    </sheetView>
  </sheetViews>
  <sheetFormatPr baseColWidth="10" defaultColWidth="11.42578125" defaultRowHeight="12.75" x14ac:dyDescent="0.2"/>
  <cols>
    <col min="1" max="1" width="11.42578125" style="11"/>
    <col min="2" max="2" width="11.42578125" style="12"/>
    <col min="3" max="3" width="105.85546875" style="13" customWidth="1"/>
    <col min="4" max="16384" width="11.42578125" style="13"/>
  </cols>
  <sheetData>
    <row r="1" spans="1:3" s="6" customFormat="1" ht="24" customHeight="1" x14ac:dyDescent="0.2">
      <c r="A1" s="3" t="s">
        <v>12</v>
      </c>
      <c r="B1" s="4" t="s">
        <v>13</v>
      </c>
      <c r="C1" s="5" t="s">
        <v>14</v>
      </c>
    </row>
    <row r="2" spans="1:3" s="10" customFormat="1" x14ac:dyDescent="0.2">
      <c r="A2" s="7" t="s">
        <v>15</v>
      </c>
      <c r="B2" s="8">
        <v>41992</v>
      </c>
      <c r="C2" s="9" t="s">
        <v>16</v>
      </c>
    </row>
    <row r="3" spans="1:3" s="10" customFormat="1" x14ac:dyDescent="0.2">
      <c r="A3" s="7" t="s">
        <v>17</v>
      </c>
      <c r="B3" s="8">
        <v>42002</v>
      </c>
      <c r="C3" s="9" t="s">
        <v>18</v>
      </c>
    </row>
    <row r="4" spans="1:3" s="10" customFormat="1" ht="38.25" x14ac:dyDescent="0.2">
      <c r="A4" s="7" t="s">
        <v>20</v>
      </c>
      <c r="B4" s="8">
        <v>42092</v>
      </c>
      <c r="C4" s="14" t="s">
        <v>21</v>
      </c>
    </row>
    <row r="5" spans="1:3" s="10" customFormat="1" ht="25.5" x14ac:dyDescent="0.2">
      <c r="A5" s="7" t="s">
        <v>26</v>
      </c>
      <c r="B5" s="8">
        <v>42093</v>
      </c>
      <c r="C5" s="9" t="s">
        <v>27</v>
      </c>
    </row>
    <row r="6" spans="1:3" s="10" customFormat="1" x14ac:dyDescent="0.2">
      <c r="A6" s="7" t="s">
        <v>28</v>
      </c>
      <c r="B6" s="8">
        <v>42352</v>
      </c>
      <c r="C6" s="10" t="s">
        <v>29</v>
      </c>
    </row>
    <row r="7" spans="1:3" s="10" customFormat="1" x14ac:dyDescent="0.2">
      <c r="A7" s="7" t="s">
        <v>30</v>
      </c>
      <c r="B7" s="8">
        <v>42389</v>
      </c>
      <c r="C7" s="10" t="s">
        <v>31</v>
      </c>
    </row>
    <row r="8" spans="1:3" s="10" customFormat="1" x14ac:dyDescent="0.2">
      <c r="A8" s="7" t="s">
        <v>32</v>
      </c>
      <c r="B8" s="8">
        <v>42556</v>
      </c>
      <c r="C8" s="10" t="s">
        <v>33</v>
      </c>
    </row>
    <row r="9" spans="1:3" s="10" customFormat="1" x14ac:dyDescent="0.2">
      <c r="A9" s="100"/>
      <c r="B9" s="99"/>
      <c r="C9" s="10" t="s">
        <v>34</v>
      </c>
    </row>
    <row r="10" spans="1:3" s="10" customFormat="1" x14ac:dyDescent="0.2">
      <c r="A10" s="100"/>
      <c r="B10" s="99"/>
      <c r="C10" s="9" t="s">
        <v>53</v>
      </c>
    </row>
    <row r="11" spans="1:3" s="10" customFormat="1" x14ac:dyDescent="0.2">
      <c r="A11" s="100"/>
      <c r="B11" s="99"/>
      <c r="C11" s="9" t="s">
        <v>54</v>
      </c>
    </row>
    <row r="12" spans="1:3" s="10" customFormat="1" x14ac:dyDescent="0.2">
      <c r="A12" s="22" t="s">
        <v>36</v>
      </c>
      <c r="B12" s="8">
        <v>42573</v>
      </c>
      <c r="C12" s="26" t="s">
        <v>51</v>
      </c>
    </row>
    <row r="13" spans="1:3" s="10" customFormat="1" x14ac:dyDescent="0.2">
      <c r="A13" s="7"/>
      <c r="B13" s="8"/>
      <c r="C13" s="25" t="s">
        <v>52</v>
      </c>
    </row>
    <row r="14" spans="1:3" s="10" customFormat="1" x14ac:dyDescent="0.2">
      <c r="A14" s="22"/>
      <c r="B14" s="21"/>
      <c r="C14" s="25" t="s">
        <v>44</v>
      </c>
    </row>
    <row r="15" spans="1:3" s="10" customFormat="1" x14ac:dyDescent="0.2">
      <c r="A15" s="22"/>
      <c r="B15" s="21"/>
      <c r="C15" s="25" t="s">
        <v>45</v>
      </c>
    </row>
    <row r="16" spans="1:3" s="10" customFormat="1" x14ac:dyDescent="0.2">
      <c r="A16" s="22"/>
      <c r="B16" s="21"/>
      <c r="C16" s="25" t="s">
        <v>46</v>
      </c>
    </row>
    <row r="17" spans="1:3" s="10" customFormat="1" x14ac:dyDescent="0.2">
      <c r="A17" s="7"/>
      <c r="B17" s="8"/>
      <c r="C17" s="27" t="s">
        <v>37</v>
      </c>
    </row>
    <row r="18" spans="1:3" s="10" customFormat="1" x14ac:dyDescent="0.2">
      <c r="A18" s="7"/>
      <c r="B18" s="8"/>
      <c r="C18" s="27" t="s">
        <v>38</v>
      </c>
    </row>
    <row r="19" spans="1:3" s="10" customFormat="1" x14ac:dyDescent="0.2">
      <c r="A19" s="7"/>
      <c r="B19" s="8"/>
      <c r="C19" s="10" t="s">
        <v>39</v>
      </c>
    </row>
    <row r="20" spans="1:3" s="10" customFormat="1" x14ac:dyDescent="0.2">
      <c r="A20" s="7"/>
      <c r="B20" s="8"/>
      <c r="C20" s="10" t="s">
        <v>40</v>
      </c>
    </row>
    <row r="21" spans="1:3" s="10" customFormat="1" x14ac:dyDescent="0.2">
      <c r="A21" s="7"/>
      <c r="B21" s="8"/>
      <c r="C21" s="10" t="s">
        <v>42</v>
      </c>
    </row>
    <row r="22" spans="1:3" s="10" customFormat="1" x14ac:dyDescent="0.2">
      <c r="A22" s="24"/>
      <c r="B22" s="23"/>
      <c r="C22" s="10" t="s">
        <v>48</v>
      </c>
    </row>
    <row r="23" spans="1:3" s="10" customFormat="1" x14ac:dyDescent="0.2">
      <c r="A23" s="7"/>
      <c r="B23" s="8"/>
      <c r="C23" s="10" t="s">
        <v>43</v>
      </c>
    </row>
    <row r="24" spans="1:3" s="10" customFormat="1" x14ac:dyDescent="0.2">
      <c r="A24" s="7"/>
      <c r="B24" s="8"/>
      <c r="C24" s="10" t="s">
        <v>47</v>
      </c>
    </row>
    <row r="25" spans="1:3" s="10" customFormat="1" x14ac:dyDescent="0.2">
      <c r="A25" s="7"/>
      <c r="B25" s="8"/>
      <c r="C25" s="10" t="s">
        <v>50</v>
      </c>
    </row>
    <row r="26" spans="1:3" s="10" customFormat="1" x14ac:dyDescent="0.2">
      <c r="A26" s="7"/>
      <c r="B26" s="8"/>
      <c r="C26" s="10" t="s">
        <v>49</v>
      </c>
    </row>
    <row r="27" spans="1:3" s="10" customFormat="1" x14ac:dyDescent="0.2">
      <c r="A27" s="7"/>
      <c r="B27" s="8">
        <v>42578</v>
      </c>
      <c r="C27" s="10" t="s">
        <v>56</v>
      </c>
    </row>
    <row r="28" spans="1:3" s="10" customFormat="1" x14ac:dyDescent="0.2">
      <c r="A28" s="7"/>
      <c r="B28" s="8"/>
      <c r="C28" s="10" t="s">
        <v>57</v>
      </c>
    </row>
    <row r="29" spans="1:3" s="10" customFormat="1" x14ac:dyDescent="0.2">
      <c r="A29" s="61" t="s">
        <v>62</v>
      </c>
      <c r="B29" s="62">
        <v>42648</v>
      </c>
      <c r="C29" s="63" t="s">
        <v>58</v>
      </c>
    </row>
    <row r="30" spans="1:3" s="10" customFormat="1" x14ac:dyDescent="0.2">
      <c r="A30" s="61"/>
      <c r="B30" s="62"/>
      <c r="C30" s="63" t="s">
        <v>59</v>
      </c>
    </row>
    <row r="31" spans="1:3" s="10" customFormat="1" x14ac:dyDescent="0.2">
      <c r="A31" s="61"/>
      <c r="B31" s="62"/>
      <c r="C31" s="64" t="s">
        <v>60</v>
      </c>
    </row>
    <row r="32" spans="1:3" x14ac:dyDescent="0.2">
      <c r="A32" s="61"/>
      <c r="B32" s="62"/>
      <c r="C32" s="65" t="s">
        <v>61</v>
      </c>
    </row>
    <row r="33" spans="1:3" x14ac:dyDescent="0.2">
      <c r="A33" s="11" t="s">
        <v>64</v>
      </c>
      <c r="B33" s="12">
        <v>42866</v>
      </c>
      <c r="C33" s="27" t="s">
        <v>65</v>
      </c>
    </row>
    <row r="34" spans="1:3" x14ac:dyDescent="0.2">
      <c r="A34" s="11" t="s">
        <v>66</v>
      </c>
      <c r="B34" s="12">
        <v>43068</v>
      </c>
      <c r="C34" s="13" t="s">
        <v>67</v>
      </c>
    </row>
    <row r="35" spans="1:3" x14ac:dyDescent="0.2">
      <c r="C35" s="13" t="s">
        <v>73</v>
      </c>
    </row>
    <row r="36" spans="1:3" x14ac:dyDescent="0.2">
      <c r="C36" s="13" t="s">
        <v>70</v>
      </c>
    </row>
    <row r="37" spans="1:3" x14ac:dyDescent="0.2">
      <c r="B37" s="12">
        <v>43426</v>
      </c>
      <c r="C37" s="13" t="s">
        <v>72</v>
      </c>
    </row>
    <row r="38" spans="1:3" ht="25.5" x14ac:dyDescent="0.2">
      <c r="A38" s="79" t="s">
        <v>75</v>
      </c>
      <c r="B38" s="78">
        <v>44257</v>
      </c>
      <c r="C38" s="82" t="s">
        <v>76</v>
      </c>
    </row>
    <row r="39" spans="1:3" x14ac:dyDescent="0.2">
      <c r="C39" s="13" t="s">
        <v>77</v>
      </c>
    </row>
    <row r="40" spans="1:3" x14ac:dyDescent="0.2">
      <c r="A40" s="11" t="s">
        <v>78</v>
      </c>
      <c r="B40" s="12">
        <v>44915</v>
      </c>
      <c r="C40" s="13" t="s">
        <v>79</v>
      </c>
    </row>
    <row r="41" spans="1:3" x14ac:dyDescent="0.2">
      <c r="C41" s="13" t="s">
        <v>80</v>
      </c>
    </row>
    <row r="42" spans="1:3" x14ac:dyDescent="0.2">
      <c r="B42" s="12">
        <v>45254</v>
      </c>
      <c r="C42" s="13" t="s">
        <v>81</v>
      </c>
    </row>
    <row r="43" spans="1:3" x14ac:dyDescent="0.2">
      <c r="B43" s="12">
        <v>45630</v>
      </c>
      <c r="C43" s="13" t="s">
        <v>82</v>
      </c>
    </row>
  </sheetData>
  <sheetProtection password="C597" sheet="1" objects="1" scenarios="1" selectLockedCells="1"/>
  <mergeCells count="2">
    <mergeCell ref="B9:B11"/>
    <mergeCell ref="A9:A11"/>
  </mergeCells>
  <pageMargins left="0.70866141732283472" right="0.70866141732283472" top="0.78740157480314965" bottom="0.78740157480314965" header="0.31496062992125984" footer="0.31496062992125984"/>
  <pageSetup paperSize="9" orientation="landscape" r:id="rId1"/>
  <headerFooter>
    <oddHeader>&amp;C&amp;"Calibri,Fett"&amp;14Dokumentation Buchungsblatt allgemein</oddHeader>
    <oddFooter>&amp;L&amp;"Calibri,Standard"&amp;7Stand: &amp;D&amp;C&amp;"Calibri,Standard"&amp;7Seite &amp;P von &amp;N&amp;R&amp;"Calibri,Standard"&amp;7Datei: 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2"/>
  <dimension ref="A1:N239"/>
  <sheetViews>
    <sheetView workbookViewId="0">
      <pane ySplit="1" topLeftCell="A2" activePane="bottomLeft" state="frozen"/>
      <selection pane="bottomLeft" activeCell="N20" sqref="N20"/>
    </sheetView>
  </sheetViews>
  <sheetFormatPr baseColWidth="10" defaultColWidth="11.42578125" defaultRowHeight="12.75" x14ac:dyDescent="0.2"/>
  <cols>
    <col min="1" max="1" width="9.140625" style="89" customWidth="1"/>
    <col min="2" max="2" width="41.42578125" style="1" bestFit="1" customWidth="1"/>
    <col min="3" max="3" width="18.7109375" style="1" hidden="1" customWidth="1"/>
    <col min="4" max="4" width="15.28515625" style="1" hidden="1" customWidth="1"/>
    <col min="5" max="7" width="14" style="2" hidden="1" customWidth="1"/>
    <col min="8" max="8" width="7.7109375" style="1" hidden="1" customWidth="1"/>
    <col min="9" max="9" width="7" style="1" hidden="1" customWidth="1"/>
    <col min="10" max="10" width="23.7109375" style="1" hidden="1" customWidth="1"/>
    <col min="11" max="11" width="11.42578125" style="1" hidden="1" customWidth="1"/>
    <col min="12" max="13" width="11.42578125" style="1"/>
    <col min="14" max="14" width="23.7109375" style="1" bestFit="1" customWidth="1"/>
    <col min="15" max="16384" width="11.42578125" style="1"/>
  </cols>
  <sheetData>
    <row r="1" spans="1:14" s="15" customFormat="1" ht="27" customHeight="1" x14ac:dyDescent="0.2">
      <c r="A1" s="71" t="s">
        <v>9</v>
      </c>
      <c r="B1" s="16" t="s">
        <v>24</v>
      </c>
      <c r="C1" s="17" t="s">
        <v>25</v>
      </c>
      <c r="D1" s="69" t="s">
        <v>71</v>
      </c>
      <c r="E1" s="15" t="s">
        <v>23</v>
      </c>
      <c r="H1" s="70"/>
      <c r="I1" s="71"/>
      <c r="J1" s="72"/>
      <c r="L1" s="20" t="s">
        <v>8</v>
      </c>
      <c r="M1" s="18">
        <v>90005</v>
      </c>
      <c r="N1" s="19" t="s">
        <v>83</v>
      </c>
    </row>
    <row r="2" spans="1:14" s="66" customFormat="1" x14ac:dyDescent="0.2">
      <c r="A2" s="88">
        <v>1</v>
      </c>
      <c r="B2" s="66" t="s">
        <v>84</v>
      </c>
      <c r="C2" s="83" t="str">
        <f t="shared" ref="C2:C64" si="0">MID(B2,5,100)</f>
        <v>RVV Oberursel</v>
      </c>
      <c r="D2" s="68" t="str">
        <f t="shared" ref="D2:D65" si="1">IF(LEN($A2)&lt;=4,LEFT(TEXT($A2,"0000"),4),LEFT(TEXT($A2,"000000"),4))</f>
        <v>0001</v>
      </c>
      <c r="E2" s="68" t="str">
        <f t="shared" ref="E2:E65" si="2">$M$1&amp;$D2</f>
        <v>900050001</v>
      </c>
      <c r="F2" s="74"/>
      <c r="G2" s="84"/>
    </row>
    <row r="3" spans="1:14" s="66" customFormat="1" x14ac:dyDescent="0.2">
      <c r="A3" s="88">
        <v>302</v>
      </c>
      <c r="B3" s="66" t="s">
        <v>85</v>
      </c>
      <c r="C3" s="83" t="str">
        <f t="shared" si="0"/>
        <v>Erlöserkirchengemeinde Bad Homburg</v>
      </c>
      <c r="D3" s="68" t="str">
        <f t="shared" si="1"/>
        <v>0302</v>
      </c>
      <c r="E3" s="68" t="str">
        <f t="shared" si="2"/>
        <v>900050302</v>
      </c>
      <c r="F3" s="74">
        <v>900050398</v>
      </c>
      <c r="G3" s="84" t="s">
        <v>86</v>
      </c>
    </row>
    <row r="4" spans="1:14" s="66" customFormat="1" x14ac:dyDescent="0.2">
      <c r="A4" s="88">
        <v>303</v>
      </c>
      <c r="B4" s="66" t="s">
        <v>87</v>
      </c>
      <c r="C4" s="83" t="str">
        <f t="shared" si="0"/>
        <v>Gedächtniskirchengemeinde Bad Homburg</v>
      </c>
      <c r="D4" s="68" t="str">
        <f t="shared" si="1"/>
        <v>0303</v>
      </c>
      <c r="E4" s="68" t="str">
        <f t="shared" si="2"/>
        <v>900050303</v>
      </c>
      <c r="F4" s="74">
        <v>900050398</v>
      </c>
      <c r="G4" s="84" t="s">
        <v>86</v>
      </c>
    </row>
    <row r="5" spans="1:14" s="66" customFormat="1" x14ac:dyDescent="0.2">
      <c r="A5" s="88">
        <v>304</v>
      </c>
      <c r="B5" s="66" t="s">
        <v>88</v>
      </c>
      <c r="C5" s="83" t="str">
        <f t="shared" si="0"/>
        <v>Kirchengemeinde Gonzenheim</v>
      </c>
      <c r="D5" s="68" t="str">
        <f t="shared" si="1"/>
        <v>0304</v>
      </c>
      <c r="E5" s="68" t="str">
        <f t="shared" si="2"/>
        <v>900050304</v>
      </c>
      <c r="F5" s="74">
        <v>900050398</v>
      </c>
      <c r="G5" s="84" t="s">
        <v>86</v>
      </c>
    </row>
    <row r="6" spans="1:14" s="66" customFormat="1" x14ac:dyDescent="0.2">
      <c r="A6" s="88">
        <v>305</v>
      </c>
      <c r="B6" s="66" t="s">
        <v>89</v>
      </c>
      <c r="C6" s="83" t="str">
        <f t="shared" si="0"/>
        <v>Kirchengemeinde Burgholzhausen</v>
      </c>
      <c r="D6" s="68" t="str">
        <f t="shared" si="1"/>
        <v>0305</v>
      </c>
      <c r="E6" s="68" t="str">
        <f t="shared" si="2"/>
        <v>900050305</v>
      </c>
      <c r="F6" s="74">
        <v>900050398</v>
      </c>
      <c r="G6" s="84" t="s">
        <v>86</v>
      </c>
    </row>
    <row r="7" spans="1:14" s="66" customFormat="1" x14ac:dyDescent="0.2">
      <c r="A7" s="88">
        <v>306</v>
      </c>
      <c r="B7" s="66" t="s">
        <v>90</v>
      </c>
      <c r="C7" s="83" t="str">
        <f t="shared" si="0"/>
        <v>Waldenserkirchengemeinde Dornholzhausen</v>
      </c>
      <c r="D7" s="68" t="str">
        <f t="shared" si="1"/>
        <v>0306</v>
      </c>
      <c r="E7" s="68" t="str">
        <f t="shared" si="2"/>
        <v>900050306</v>
      </c>
      <c r="F7" s="74">
        <v>900050398</v>
      </c>
      <c r="G7" s="84" t="s">
        <v>86</v>
      </c>
    </row>
    <row r="8" spans="1:14" s="66" customFormat="1" x14ac:dyDescent="0.2">
      <c r="A8" s="88">
        <v>307</v>
      </c>
      <c r="B8" s="66" t="s">
        <v>91</v>
      </c>
      <c r="C8" s="83" t="str">
        <f t="shared" si="0"/>
        <v>Kirchengemeinde Friedrichsdorf</v>
      </c>
      <c r="D8" s="68" t="str">
        <f t="shared" si="1"/>
        <v>0307</v>
      </c>
      <c r="E8" s="68" t="str">
        <f t="shared" si="2"/>
        <v>900050307</v>
      </c>
      <c r="F8" s="74">
        <v>900050398</v>
      </c>
      <c r="G8" s="84" t="s">
        <v>86</v>
      </c>
    </row>
    <row r="9" spans="1:14" s="66" customFormat="1" x14ac:dyDescent="0.2">
      <c r="A9" s="88">
        <v>308</v>
      </c>
      <c r="B9" s="66" t="s">
        <v>92</v>
      </c>
      <c r="C9" s="83" t="str">
        <f t="shared" si="0"/>
        <v>Kirchengemeinde Köppern</v>
      </c>
      <c r="D9" s="68" t="str">
        <f t="shared" si="1"/>
        <v>0308</v>
      </c>
      <c r="E9" s="68" t="str">
        <f t="shared" si="2"/>
        <v>900050308</v>
      </c>
      <c r="F9" s="74">
        <v>900050398</v>
      </c>
      <c r="G9" s="84" t="s">
        <v>86</v>
      </c>
    </row>
    <row r="10" spans="1:14" s="66" customFormat="1" x14ac:dyDescent="0.2">
      <c r="A10" s="88">
        <v>309</v>
      </c>
      <c r="B10" s="66" t="s">
        <v>93</v>
      </c>
      <c r="C10" s="83" t="str">
        <f t="shared" si="0"/>
        <v>Kirchengemeinde Ober-Eschbach/Ober-Erlenbach</v>
      </c>
      <c r="D10" s="68" t="str">
        <f t="shared" si="1"/>
        <v>0309</v>
      </c>
      <c r="E10" s="68" t="str">
        <f t="shared" si="2"/>
        <v>900050309</v>
      </c>
      <c r="F10" s="74">
        <v>900050398</v>
      </c>
      <c r="G10" s="84" t="s">
        <v>86</v>
      </c>
    </row>
    <row r="11" spans="1:14" s="66" customFormat="1" x14ac:dyDescent="0.2">
      <c r="A11" s="88">
        <v>310</v>
      </c>
      <c r="B11" s="83" t="s">
        <v>94</v>
      </c>
      <c r="C11" s="83" t="str">
        <f t="shared" si="0"/>
        <v>Kirchengemeinde Oberstedten</v>
      </c>
      <c r="D11" s="68" t="str">
        <f t="shared" si="1"/>
        <v>0310</v>
      </c>
      <c r="E11" s="68" t="str">
        <f t="shared" si="2"/>
        <v>900050310</v>
      </c>
      <c r="F11" s="85">
        <v>900050398</v>
      </c>
      <c r="G11" s="86" t="s">
        <v>86</v>
      </c>
    </row>
    <row r="12" spans="1:14" s="66" customFormat="1" x14ac:dyDescent="0.2">
      <c r="A12" s="88">
        <v>312</v>
      </c>
      <c r="B12" s="66" t="s">
        <v>95</v>
      </c>
      <c r="C12" s="83" t="str">
        <f t="shared" si="0"/>
        <v>Kirchengemeinde Seulberg</v>
      </c>
      <c r="D12" s="68" t="str">
        <f t="shared" si="1"/>
        <v>0312</v>
      </c>
      <c r="E12" s="68" t="str">
        <f t="shared" si="2"/>
        <v>900050312</v>
      </c>
      <c r="F12" s="74">
        <v>900050398</v>
      </c>
      <c r="G12" s="84" t="s">
        <v>86</v>
      </c>
    </row>
    <row r="13" spans="1:14" s="66" customFormat="1" x14ac:dyDescent="0.2">
      <c r="A13" s="88">
        <v>313</v>
      </c>
      <c r="B13" s="66" t="s">
        <v>96</v>
      </c>
      <c r="C13" s="83" t="str">
        <f t="shared" si="0"/>
        <v>St. Georgsgemeinde Steinbach</v>
      </c>
      <c r="D13" s="68" t="str">
        <f t="shared" si="1"/>
        <v>0313</v>
      </c>
      <c r="E13" s="68" t="str">
        <f t="shared" si="2"/>
        <v>900050313</v>
      </c>
      <c r="F13" s="74">
        <v>900050398</v>
      </c>
      <c r="G13" s="84" t="s">
        <v>86</v>
      </c>
    </row>
    <row r="14" spans="1:14" s="66" customFormat="1" x14ac:dyDescent="0.2">
      <c r="A14" s="88">
        <v>314</v>
      </c>
      <c r="B14" s="66" t="s">
        <v>97</v>
      </c>
      <c r="C14" s="83" t="str">
        <f t="shared" si="0"/>
        <v>Versöhnungsgemeinde Stierstadt-Weißkirchen</v>
      </c>
      <c r="D14" s="68" t="str">
        <f t="shared" si="1"/>
        <v>0314</v>
      </c>
      <c r="E14" s="68" t="str">
        <f t="shared" si="2"/>
        <v>900050314</v>
      </c>
      <c r="F14" s="74">
        <v>900050398</v>
      </c>
      <c r="G14" s="84" t="s">
        <v>86</v>
      </c>
    </row>
    <row r="15" spans="1:14" s="66" customFormat="1" x14ac:dyDescent="0.2">
      <c r="A15" s="88">
        <v>315</v>
      </c>
      <c r="B15" s="66" t="s">
        <v>98</v>
      </c>
      <c r="C15" s="83" t="str">
        <f t="shared" si="0"/>
        <v>Christuskirchengemeinde Bad Homburg</v>
      </c>
      <c r="D15" s="68" t="str">
        <f t="shared" si="1"/>
        <v>0315</v>
      </c>
      <c r="E15" s="68" t="str">
        <f t="shared" si="2"/>
        <v>900050315</v>
      </c>
      <c r="F15" s="74">
        <v>900050398</v>
      </c>
      <c r="G15" s="84" t="s">
        <v>86</v>
      </c>
    </row>
    <row r="16" spans="1:14" s="66" customFormat="1" x14ac:dyDescent="0.2">
      <c r="A16" s="88">
        <v>316</v>
      </c>
      <c r="B16" s="66" t="s">
        <v>99</v>
      </c>
      <c r="C16" s="83" t="str">
        <f t="shared" si="0"/>
        <v>Auferstehungsgemeinde Oberursel</v>
      </c>
      <c r="D16" s="68" t="str">
        <f t="shared" si="1"/>
        <v>0316</v>
      </c>
      <c r="E16" s="68" t="str">
        <f t="shared" si="2"/>
        <v>900050316</v>
      </c>
      <c r="F16" s="74">
        <v>900050398</v>
      </c>
      <c r="G16" s="84" t="s">
        <v>86</v>
      </c>
    </row>
    <row r="17" spans="1:7" s="66" customFormat="1" x14ac:dyDescent="0.2">
      <c r="A17" s="88">
        <v>317</v>
      </c>
      <c r="B17" s="66" t="s">
        <v>100</v>
      </c>
      <c r="C17" s="83" t="str">
        <f t="shared" si="0"/>
        <v>Christuskirchengemeinde Oberursel</v>
      </c>
      <c r="D17" s="68" t="str">
        <f t="shared" si="1"/>
        <v>0317</v>
      </c>
      <c r="E17" s="68" t="str">
        <f t="shared" si="2"/>
        <v>900050317</v>
      </c>
      <c r="F17" s="74">
        <v>900050398</v>
      </c>
      <c r="G17" s="84" t="s">
        <v>86</v>
      </c>
    </row>
    <row r="18" spans="1:7" s="66" customFormat="1" x14ac:dyDescent="0.2">
      <c r="A18" s="88">
        <v>318</v>
      </c>
      <c r="B18" s="66" t="s">
        <v>101</v>
      </c>
      <c r="C18" s="83" t="str">
        <f t="shared" si="0"/>
        <v>Heilig-Geist- Kirchengemeinde Oberursel</v>
      </c>
      <c r="D18" s="68" t="str">
        <f t="shared" si="1"/>
        <v>0318</v>
      </c>
      <c r="E18" s="68" t="str">
        <f t="shared" si="2"/>
        <v>900050318</v>
      </c>
      <c r="F18" s="74">
        <v>900050398</v>
      </c>
      <c r="G18" s="84" t="s">
        <v>86</v>
      </c>
    </row>
    <row r="19" spans="1:7" s="66" customFormat="1" x14ac:dyDescent="0.2">
      <c r="A19" s="88">
        <v>319</v>
      </c>
      <c r="B19" s="66" t="s">
        <v>102</v>
      </c>
      <c r="C19" s="83" t="str">
        <f t="shared" si="0"/>
        <v>Kreuzkirchengemeinde Oberursel</v>
      </c>
      <c r="D19" s="68" t="str">
        <f t="shared" si="1"/>
        <v>0319</v>
      </c>
      <c r="E19" s="68" t="str">
        <f t="shared" si="2"/>
        <v>900050319</v>
      </c>
      <c r="F19" s="74">
        <v>900050398</v>
      </c>
      <c r="G19" s="84" t="s">
        <v>86</v>
      </c>
    </row>
    <row r="20" spans="1:7" s="66" customFormat="1" x14ac:dyDescent="0.2">
      <c r="A20" s="88">
        <v>320</v>
      </c>
      <c r="B20" s="66" t="s">
        <v>103</v>
      </c>
      <c r="C20" s="83" t="str">
        <f t="shared" si="0"/>
        <v>Kirchengemeinde Anspach</v>
      </c>
      <c r="D20" s="68" t="str">
        <f t="shared" si="1"/>
        <v>0320</v>
      </c>
      <c r="E20" s="68" t="str">
        <f t="shared" si="2"/>
        <v>900050320</v>
      </c>
      <c r="F20" s="74">
        <v>900050398</v>
      </c>
      <c r="G20" s="84" t="s">
        <v>86</v>
      </c>
    </row>
    <row r="21" spans="1:7" s="66" customFormat="1" x14ac:dyDescent="0.2">
      <c r="A21" s="88">
        <v>321</v>
      </c>
      <c r="B21" s="66" t="s">
        <v>104</v>
      </c>
      <c r="C21" s="83" t="str">
        <f t="shared" si="0"/>
        <v>Kirchengemeinde Arnoldshain</v>
      </c>
      <c r="D21" s="68" t="str">
        <f t="shared" si="1"/>
        <v>0321</v>
      </c>
      <c r="E21" s="68" t="str">
        <f t="shared" si="2"/>
        <v>900050321</v>
      </c>
      <c r="F21" s="74">
        <v>900050398</v>
      </c>
      <c r="G21" s="84" t="s">
        <v>86</v>
      </c>
    </row>
    <row r="22" spans="1:7" s="66" customFormat="1" x14ac:dyDescent="0.2">
      <c r="A22" s="88">
        <v>322</v>
      </c>
      <c r="B22" s="66" t="s">
        <v>105</v>
      </c>
      <c r="C22" s="83" t="str">
        <f t="shared" si="0"/>
        <v>Kirchengemeinde Emmershausen</v>
      </c>
      <c r="D22" s="68" t="str">
        <f t="shared" si="1"/>
        <v>0322</v>
      </c>
      <c r="E22" s="68" t="str">
        <f t="shared" si="2"/>
        <v>900050322</v>
      </c>
      <c r="F22" s="74">
        <v>900050398</v>
      </c>
      <c r="G22" s="84" t="s">
        <v>86</v>
      </c>
    </row>
    <row r="23" spans="1:7" s="66" customFormat="1" x14ac:dyDescent="0.2">
      <c r="A23" s="88">
        <v>323</v>
      </c>
      <c r="B23" s="66" t="s">
        <v>106</v>
      </c>
      <c r="C23" s="83" t="str">
        <f t="shared" si="0"/>
        <v>Kirchengemeinde Eschbach</v>
      </c>
      <c r="D23" s="68" t="str">
        <f t="shared" si="1"/>
        <v>0323</v>
      </c>
      <c r="E23" s="68" t="str">
        <f t="shared" si="2"/>
        <v>900050323</v>
      </c>
      <c r="F23" s="74">
        <v>900050398</v>
      </c>
      <c r="G23" s="84" t="s">
        <v>86</v>
      </c>
    </row>
    <row r="24" spans="1:7" s="66" customFormat="1" x14ac:dyDescent="0.2">
      <c r="A24" s="88">
        <v>324</v>
      </c>
      <c r="B24" s="66" t="s">
        <v>107</v>
      </c>
      <c r="C24" s="83" t="str">
        <f t="shared" si="0"/>
        <v>Kirchengemeinde Gemünden</v>
      </c>
      <c r="D24" s="68" t="str">
        <f t="shared" si="1"/>
        <v>0324</v>
      </c>
      <c r="E24" s="68" t="str">
        <f t="shared" si="2"/>
        <v>900050324</v>
      </c>
      <c r="F24" s="74">
        <v>900050398</v>
      </c>
      <c r="G24" s="84" t="s">
        <v>86</v>
      </c>
    </row>
    <row r="25" spans="1:7" s="66" customFormat="1" x14ac:dyDescent="0.2">
      <c r="A25" s="88">
        <v>325</v>
      </c>
      <c r="B25" s="66" t="s">
        <v>108</v>
      </c>
      <c r="C25" s="83" t="str">
        <f t="shared" si="0"/>
        <v>Kirchengemeinde Grävenwiesbach</v>
      </c>
      <c r="D25" s="68" t="str">
        <f t="shared" si="1"/>
        <v>0325</v>
      </c>
      <c r="E25" s="68" t="str">
        <f t="shared" si="2"/>
        <v>900050325</v>
      </c>
      <c r="F25" s="74">
        <v>900050398</v>
      </c>
      <c r="G25" s="84" t="s">
        <v>86</v>
      </c>
    </row>
    <row r="26" spans="1:7" s="66" customFormat="1" x14ac:dyDescent="0.2">
      <c r="A26" s="88">
        <v>329</v>
      </c>
      <c r="B26" s="66" t="s">
        <v>109</v>
      </c>
      <c r="C26" s="83" t="str">
        <f t="shared" si="0"/>
        <v>Kirchengemeinde Rod am Berg</v>
      </c>
      <c r="D26" s="68" t="str">
        <f t="shared" si="1"/>
        <v>0329</v>
      </c>
      <c r="E26" s="68" t="str">
        <f t="shared" si="2"/>
        <v>900050329</v>
      </c>
      <c r="F26" s="74">
        <v>900050398</v>
      </c>
      <c r="G26" s="84" t="s">
        <v>86</v>
      </c>
    </row>
    <row r="27" spans="1:7" s="66" customFormat="1" x14ac:dyDescent="0.2">
      <c r="A27" s="88">
        <v>330</v>
      </c>
      <c r="B27" s="66" t="s">
        <v>110</v>
      </c>
      <c r="C27" s="83" t="str">
        <f t="shared" si="0"/>
        <v>Kirchengemeinde Rod an der Weil</v>
      </c>
      <c r="D27" s="68" t="str">
        <f t="shared" si="1"/>
        <v>0330</v>
      </c>
      <c r="E27" s="68" t="str">
        <f t="shared" si="2"/>
        <v>900050330</v>
      </c>
      <c r="F27" s="74">
        <v>900050398</v>
      </c>
      <c r="G27" s="84" t="s">
        <v>86</v>
      </c>
    </row>
    <row r="28" spans="1:7" s="66" customFormat="1" x14ac:dyDescent="0.2">
      <c r="A28" s="88">
        <v>331</v>
      </c>
      <c r="B28" s="66" t="s">
        <v>111</v>
      </c>
      <c r="C28" s="83" t="str">
        <f t="shared" si="0"/>
        <v>Kirchengemeinde Usingen</v>
      </c>
      <c r="D28" s="68" t="str">
        <f t="shared" si="1"/>
        <v>0331</v>
      </c>
      <c r="E28" s="68" t="str">
        <f t="shared" si="2"/>
        <v>900050331</v>
      </c>
      <c r="F28" s="74">
        <v>900050398</v>
      </c>
      <c r="G28" s="84" t="s">
        <v>86</v>
      </c>
    </row>
    <row r="29" spans="1:7" s="66" customFormat="1" x14ac:dyDescent="0.2">
      <c r="A29" s="88">
        <v>332</v>
      </c>
      <c r="B29" s="66" t="s">
        <v>112</v>
      </c>
      <c r="C29" s="83" t="str">
        <f t="shared" si="0"/>
        <v>Kirchengemeinde Wehrheim</v>
      </c>
      <c r="D29" s="68" t="str">
        <f t="shared" si="1"/>
        <v>0332</v>
      </c>
      <c r="E29" s="68" t="str">
        <f t="shared" si="2"/>
        <v>900050332</v>
      </c>
      <c r="F29" s="74">
        <v>900050398</v>
      </c>
      <c r="G29" s="84" t="s">
        <v>86</v>
      </c>
    </row>
    <row r="30" spans="1:7" s="66" customFormat="1" x14ac:dyDescent="0.2">
      <c r="A30" s="88">
        <v>333</v>
      </c>
      <c r="B30" s="66" t="s">
        <v>113</v>
      </c>
      <c r="C30" s="83" t="str">
        <f t="shared" si="0"/>
        <v>Kirchengemeinde Hausen-Westerfeld</v>
      </c>
      <c r="D30" s="68" t="str">
        <f t="shared" si="1"/>
        <v>0333</v>
      </c>
      <c r="E30" s="68" t="str">
        <f t="shared" si="2"/>
        <v>900050333</v>
      </c>
      <c r="F30" s="74">
        <v>900050398</v>
      </c>
      <c r="G30" s="84" t="s">
        <v>86</v>
      </c>
    </row>
    <row r="31" spans="1:7" s="66" customFormat="1" x14ac:dyDescent="0.2">
      <c r="A31" s="88">
        <v>334</v>
      </c>
      <c r="B31" s="66" t="s">
        <v>114</v>
      </c>
      <c r="C31" s="83" t="str">
        <f t="shared" si="0"/>
        <v>Kirchengemeinde Weilnau</v>
      </c>
      <c r="D31" s="68" t="str">
        <f t="shared" si="1"/>
        <v>0334</v>
      </c>
      <c r="E31" s="68" t="str">
        <f t="shared" si="2"/>
        <v>900050334</v>
      </c>
      <c r="F31" s="74">
        <v>900050398</v>
      </c>
      <c r="G31" s="84" t="s">
        <v>86</v>
      </c>
    </row>
    <row r="32" spans="1:7" s="66" customFormat="1" x14ac:dyDescent="0.2">
      <c r="A32" s="88">
        <v>335</v>
      </c>
      <c r="B32" s="66" t="s">
        <v>115</v>
      </c>
      <c r="C32" s="83" t="str">
        <f t="shared" si="0"/>
        <v>Kirchengemeinde Merzhausen-Lauken</v>
      </c>
      <c r="D32" s="68" t="str">
        <f t="shared" si="1"/>
        <v>0335</v>
      </c>
      <c r="E32" s="68" t="str">
        <f t="shared" si="2"/>
        <v>900050335</v>
      </c>
      <c r="F32" s="74">
        <v>900050398</v>
      </c>
      <c r="G32" s="84" t="s">
        <v>86</v>
      </c>
    </row>
    <row r="33" spans="1:7" s="66" customFormat="1" x14ac:dyDescent="0.2">
      <c r="A33" s="88">
        <v>398</v>
      </c>
      <c r="B33" s="83" t="s">
        <v>116</v>
      </c>
      <c r="C33" s="83" t="str">
        <f t="shared" si="0"/>
        <v>Dekanat Hochtaunus</v>
      </c>
      <c r="D33" s="68" t="str">
        <f t="shared" si="1"/>
        <v>0398</v>
      </c>
      <c r="E33" s="68" t="str">
        <f t="shared" si="2"/>
        <v>900050398</v>
      </c>
      <c r="F33" s="74">
        <v>900050398</v>
      </c>
      <c r="G33" s="84" t="s">
        <v>86</v>
      </c>
    </row>
    <row r="34" spans="1:7" s="66" customFormat="1" x14ac:dyDescent="0.2">
      <c r="A34" s="88">
        <v>3602</v>
      </c>
      <c r="B34" s="66" t="s">
        <v>117</v>
      </c>
      <c r="C34" s="83" t="str">
        <f t="shared" si="0"/>
        <v>Kirchengemeinde Bad Soden</v>
      </c>
      <c r="D34" s="68" t="str">
        <f t="shared" si="1"/>
        <v>3602</v>
      </c>
      <c r="E34" s="68" t="str">
        <f t="shared" si="2"/>
        <v>900053602</v>
      </c>
      <c r="F34" s="67">
        <v>900053698</v>
      </c>
      <c r="G34" s="84" t="s">
        <v>118</v>
      </c>
    </row>
    <row r="35" spans="1:7" s="66" customFormat="1" x14ac:dyDescent="0.2">
      <c r="A35" s="88">
        <v>3603</v>
      </c>
      <c r="B35" s="66" t="s">
        <v>119</v>
      </c>
      <c r="C35" s="83" t="str">
        <f t="shared" si="0"/>
        <v>Kirchengemeinde Diedenbergen</v>
      </c>
      <c r="D35" s="68" t="str">
        <f t="shared" si="1"/>
        <v>3603</v>
      </c>
      <c r="E35" s="68" t="str">
        <f t="shared" si="2"/>
        <v>900053603</v>
      </c>
      <c r="F35" s="67">
        <v>900053698</v>
      </c>
      <c r="G35" s="84" t="s">
        <v>118</v>
      </c>
    </row>
    <row r="36" spans="1:7" s="66" customFormat="1" x14ac:dyDescent="0.2">
      <c r="A36" s="88">
        <v>3604</v>
      </c>
      <c r="B36" s="66" t="s">
        <v>120</v>
      </c>
      <c r="C36" s="83" t="str">
        <f t="shared" si="0"/>
        <v>Kirchengemeinde Eddersheim</v>
      </c>
      <c r="D36" s="68" t="str">
        <f t="shared" si="1"/>
        <v>3604</v>
      </c>
      <c r="E36" s="68" t="str">
        <f t="shared" si="2"/>
        <v>900053604</v>
      </c>
      <c r="F36" s="67">
        <v>900053698</v>
      </c>
      <c r="G36" s="84" t="s">
        <v>118</v>
      </c>
    </row>
    <row r="37" spans="1:7" s="66" customFormat="1" x14ac:dyDescent="0.2">
      <c r="A37" s="88">
        <v>3605</v>
      </c>
      <c r="B37" s="66" t="s">
        <v>121</v>
      </c>
      <c r="C37" s="83" t="str">
        <f t="shared" si="0"/>
        <v>Talkirchengemeinde Eppstein</v>
      </c>
      <c r="D37" s="68" t="str">
        <f t="shared" si="1"/>
        <v>3605</v>
      </c>
      <c r="E37" s="68" t="str">
        <f t="shared" si="2"/>
        <v>900053605</v>
      </c>
      <c r="F37" s="67">
        <v>900053698</v>
      </c>
      <c r="G37" s="84" t="s">
        <v>118</v>
      </c>
    </row>
    <row r="38" spans="1:7" s="66" customFormat="1" x14ac:dyDescent="0.2">
      <c r="A38" s="88">
        <v>3606</v>
      </c>
      <c r="B38" s="66" t="s">
        <v>122</v>
      </c>
      <c r="C38" s="83" t="str">
        <f t="shared" si="0"/>
        <v>Kirchengemeinde Eschborn</v>
      </c>
      <c r="D38" s="68" t="str">
        <f t="shared" si="1"/>
        <v>3606</v>
      </c>
      <c r="E38" s="68" t="str">
        <f t="shared" si="2"/>
        <v>900053606</v>
      </c>
      <c r="F38" s="67">
        <v>900053698</v>
      </c>
      <c r="G38" s="84" t="s">
        <v>118</v>
      </c>
    </row>
    <row r="39" spans="1:7" s="66" customFormat="1" x14ac:dyDescent="0.2">
      <c r="A39" s="88">
        <v>3607</v>
      </c>
      <c r="B39" s="66" t="s">
        <v>123</v>
      </c>
      <c r="C39" s="83" t="str">
        <f t="shared" si="0"/>
        <v>Martin-Luther-Gemeinde Falkenstein</v>
      </c>
      <c r="D39" s="68" t="str">
        <f t="shared" si="1"/>
        <v>3607</v>
      </c>
      <c r="E39" s="68" t="str">
        <f t="shared" si="2"/>
        <v>900053607</v>
      </c>
      <c r="F39" s="67">
        <v>900053698</v>
      </c>
      <c r="G39" s="84" t="s">
        <v>118</v>
      </c>
    </row>
    <row r="40" spans="1:7" s="66" customFormat="1" x14ac:dyDescent="0.2">
      <c r="A40" s="88">
        <v>3609</v>
      </c>
      <c r="B40" s="66" t="s">
        <v>124</v>
      </c>
      <c r="C40" s="83" t="str">
        <f t="shared" si="0"/>
        <v>Kirchengemeinde Hattersheim</v>
      </c>
      <c r="D40" s="68" t="str">
        <f t="shared" si="1"/>
        <v>3609</v>
      </c>
      <c r="E40" s="68" t="str">
        <f t="shared" si="2"/>
        <v>900053609</v>
      </c>
      <c r="F40" s="67">
        <v>900053698</v>
      </c>
      <c r="G40" s="84" t="s">
        <v>118</v>
      </c>
    </row>
    <row r="41" spans="1:7" s="66" customFormat="1" x14ac:dyDescent="0.2">
      <c r="A41" s="88">
        <v>3610</v>
      </c>
      <c r="B41" s="66" t="s">
        <v>125</v>
      </c>
      <c r="C41" s="83" t="str">
        <f t="shared" si="0"/>
        <v>Johannesgemeinde Hofheim</v>
      </c>
      <c r="D41" s="68" t="str">
        <f t="shared" si="1"/>
        <v>3610</v>
      </c>
      <c r="E41" s="68" t="str">
        <f t="shared" si="2"/>
        <v>900053610</v>
      </c>
      <c r="F41" s="67">
        <v>900053698</v>
      </c>
      <c r="G41" s="84" t="s">
        <v>118</v>
      </c>
    </row>
    <row r="42" spans="1:7" s="66" customFormat="1" x14ac:dyDescent="0.2">
      <c r="A42" s="88">
        <v>3611</v>
      </c>
      <c r="B42" s="66" t="s">
        <v>126</v>
      </c>
      <c r="C42" s="83" t="str">
        <f t="shared" si="0"/>
        <v>Thomasgemeinde Hofheim</v>
      </c>
      <c r="D42" s="68" t="str">
        <f t="shared" si="1"/>
        <v>3611</v>
      </c>
      <c r="E42" s="68" t="str">
        <f t="shared" si="2"/>
        <v>900053611</v>
      </c>
      <c r="F42" s="67">
        <v>900053698</v>
      </c>
      <c r="G42" s="84" t="s">
        <v>118</v>
      </c>
    </row>
    <row r="43" spans="1:7" s="66" customFormat="1" x14ac:dyDescent="0.2">
      <c r="A43" s="88">
        <v>3612</v>
      </c>
      <c r="B43" s="66" t="s">
        <v>127</v>
      </c>
      <c r="C43" s="83" t="str">
        <f t="shared" si="0"/>
        <v>Lukasgemeinde</v>
      </c>
      <c r="D43" s="68" t="str">
        <f t="shared" si="1"/>
        <v>3612</v>
      </c>
      <c r="E43" s="68" t="str">
        <f t="shared" si="2"/>
        <v>900053612</v>
      </c>
      <c r="F43" s="67">
        <v>900053698</v>
      </c>
      <c r="G43" s="84" t="s">
        <v>118</v>
      </c>
    </row>
    <row r="44" spans="1:7" s="66" customFormat="1" x14ac:dyDescent="0.2">
      <c r="A44" s="88">
        <v>3613</v>
      </c>
      <c r="B44" s="66" t="s">
        <v>128</v>
      </c>
      <c r="C44" s="83" t="str">
        <f t="shared" si="0"/>
        <v>Stephanusgemeinde Kelkheim</v>
      </c>
      <c r="D44" s="68" t="str">
        <f t="shared" si="1"/>
        <v>3613</v>
      </c>
      <c r="E44" s="68" t="str">
        <f t="shared" si="2"/>
        <v>900053613</v>
      </c>
      <c r="F44" s="67">
        <v>900053698</v>
      </c>
      <c r="G44" s="84" t="s">
        <v>118</v>
      </c>
    </row>
    <row r="45" spans="1:7" s="66" customFormat="1" x14ac:dyDescent="0.2">
      <c r="A45" s="88">
        <v>3614</v>
      </c>
      <c r="B45" s="66" t="s">
        <v>129</v>
      </c>
      <c r="C45" s="83" t="str">
        <f t="shared" si="0"/>
        <v>Immanuelgemeinde Königstein</v>
      </c>
      <c r="D45" s="68" t="str">
        <f t="shared" si="1"/>
        <v>3614</v>
      </c>
      <c r="E45" s="68" t="str">
        <f t="shared" si="2"/>
        <v>900053614</v>
      </c>
      <c r="F45" s="67">
        <v>900053698</v>
      </c>
      <c r="G45" s="84" t="s">
        <v>118</v>
      </c>
    </row>
    <row r="46" spans="1:7" s="66" customFormat="1" x14ac:dyDescent="0.2">
      <c r="A46" s="88">
        <v>3615</v>
      </c>
      <c r="B46" s="66" t="s">
        <v>130</v>
      </c>
      <c r="C46" s="83" t="str">
        <f t="shared" si="0"/>
        <v>Auferstehungsgemeinde Kriftel</v>
      </c>
      <c r="D46" s="68" t="str">
        <f t="shared" si="1"/>
        <v>3615</v>
      </c>
      <c r="E46" s="68" t="str">
        <f t="shared" si="2"/>
        <v>900053615</v>
      </c>
      <c r="F46" s="67">
        <v>900053698</v>
      </c>
      <c r="G46" s="84" t="s">
        <v>118</v>
      </c>
    </row>
    <row r="47" spans="1:7" s="66" customFormat="1" x14ac:dyDescent="0.2">
      <c r="A47" s="88">
        <v>3616</v>
      </c>
      <c r="B47" s="66" t="s">
        <v>131</v>
      </c>
      <c r="C47" s="83" t="str">
        <f t="shared" si="0"/>
        <v>Kirchengemeinde St. Johann Kronberg</v>
      </c>
      <c r="D47" s="68" t="str">
        <f t="shared" si="1"/>
        <v>3616</v>
      </c>
      <c r="E47" s="68" t="str">
        <f t="shared" si="2"/>
        <v>900053616</v>
      </c>
      <c r="F47" s="67">
        <v>900053698</v>
      </c>
      <c r="G47" s="84" t="s">
        <v>118</v>
      </c>
    </row>
    <row r="48" spans="1:7" s="66" customFormat="1" x14ac:dyDescent="0.2">
      <c r="A48" s="88">
        <v>3617</v>
      </c>
      <c r="B48" s="66" t="s">
        <v>132</v>
      </c>
      <c r="C48" s="83" t="str">
        <f t="shared" si="0"/>
        <v>Kirchengemeinde Langenhain</v>
      </c>
      <c r="D48" s="68" t="str">
        <f t="shared" si="1"/>
        <v>3617</v>
      </c>
      <c r="E48" s="68" t="str">
        <f t="shared" si="2"/>
        <v>900053617</v>
      </c>
      <c r="F48" s="67">
        <v>900053698</v>
      </c>
      <c r="G48" s="84" t="s">
        <v>118</v>
      </c>
    </row>
    <row r="49" spans="1:7" s="66" customFormat="1" x14ac:dyDescent="0.2">
      <c r="A49" s="88">
        <v>3618</v>
      </c>
      <c r="B49" s="66" t="s">
        <v>133</v>
      </c>
      <c r="C49" s="83" t="str">
        <f t="shared" si="0"/>
        <v>Kirchengemeinde Lorsbach</v>
      </c>
      <c r="D49" s="68" t="str">
        <f t="shared" si="1"/>
        <v>3618</v>
      </c>
      <c r="E49" s="68" t="str">
        <f t="shared" si="2"/>
        <v>900053618</v>
      </c>
      <c r="F49" s="67">
        <v>900053698</v>
      </c>
      <c r="G49" s="84" t="s">
        <v>118</v>
      </c>
    </row>
    <row r="50" spans="1:7" s="66" customFormat="1" x14ac:dyDescent="0.2">
      <c r="A50" s="88">
        <v>3619</v>
      </c>
      <c r="B50" s="66" t="s">
        <v>134</v>
      </c>
      <c r="C50" s="83" t="str">
        <f t="shared" si="0"/>
        <v>Kirchengemeinde Neuenhain</v>
      </c>
      <c r="D50" s="68" t="str">
        <f t="shared" si="1"/>
        <v>3619</v>
      </c>
      <c r="E50" s="68" t="str">
        <f t="shared" si="2"/>
        <v>900053619</v>
      </c>
      <c r="F50" s="67">
        <v>900053698</v>
      </c>
      <c r="G50" s="84" t="s">
        <v>118</v>
      </c>
    </row>
    <row r="51" spans="1:7" s="66" customFormat="1" x14ac:dyDescent="0.2">
      <c r="A51" s="88">
        <v>3620</v>
      </c>
      <c r="B51" s="66" t="s">
        <v>135</v>
      </c>
      <c r="C51" s="83" t="str">
        <f t="shared" si="0"/>
        <v>Andreasgemeinde Niederhöchstadt</v>
      </c>
      <c r="D51" s="68" t="str">
        <f t="shared" si="1"/>
        <v>3620</v>
      </c>
      <c r="E51" s="68" t="str">
        <f t="shared" si="2"/>
        <v>900053620</v>
      </c>
      <c r="F51" s="67">
        <v>900053698</v>
      </c>
      <c r="G51" s="84" t="s">
        <v>118</v>
      </c>
    </row>
    <row r="52" spans="1:7" s="66" customFormat="1" x14ac:dyDescent="0.2">
      <c r="A52" s="88">
        <v>3621</v>
      </c>
      <c r="B52" s="66" t="s">
        <v>136</v>
      </c>
      <c r="C52" s="83" t="str">
        <f t="shared" si="0"/>
        <v>Emmausgemeinde Eppstein</v>
      </c>
      <c r="D52" s="68" t="str">
        <f t="shared" si="1"/>
        <v>3621</v>
      </c>
      <c r="E52" s="68" t="str">
        <f t="shared" si="2"/>
        <v>900053621</v>
      </c>
      <c r="F52" s="67">
        <v>900053698</v>
      </c>
      <c r="G52" s="84" t="s">
        <v>118</v>
      </c>
    </row>
    <row r="53" spans="1:7" s="66" customFormat="1" x14ac:dyDescent="0.2">
      <c r="A53" s="88">
        <v>3622</v>
      </c>
      <c r="B53" s="66" t="s">
        <v>137</v>
      </c>
      <c r="C53" s="83" t="str">
        <f t="shared" si="0"/>
        <v>Kirchengemeinde Oberhöchstadt</v>
      </c>
      <c r="D53" s="68" t="str">
        <f t="shared" si="1"/>
        <v>3622</v>
      </c>
      <c r="E53" s="68" t="str">
        <f t="shared" si="2"/>
        <v>900053622</v>
      </c>
      <c r="F53" s="67">
        <v>900053698</v>
      </c>
      <c r="G53" s="84" t="s">
        <v>118</v>
      </c>
    </row>
    <row r="54" spans="1:7" s="66" customFormat="1" x14ac:dyDescent="0.2">
      <c r="A54" s="88">
        <v>3624</v>
      </c>
      <c r="B54" s="66" t="s">
        <v>138</v>
      </c>
      <c r="C54" s="83" t="str">
        <f t="shared" si="0"/>
        <v>Matthäusgemeinde Okriftel</v>
      </c>
      <c r="D54" s="68" t="str">
        <f t="shared" si="1"/>
        <v>3624</v>
      </c>
      <c r="E54" s="68" t="str">
        <f t="shared" si="2"/>
        <v>900053624</v>
      </c>
      <c r="F54" s="67">
        <v>900053698</v>
      </c>
      <c r="G54" s="84" t="s">
        <v>118</v>
      </c>
    </row>
    <row r="55" spans="1:7" s="66" customFormat="1" x14ac:dyDescent="0.2">
      <c r="A55" s="88">
        <v>3625</v>
      </c>
      <c r="B55" s="66" t="s">
        <v>139</v>
      </c>
      <c r="C55" s="83" t="str">
        <f t="shared" si="0"/>
        <v>Kirchengemeinde Schneidhain</v>
      </c>
      <c r="D55" s="68" t="str">
        <f t="shared" si="1"/>
        <v>3625</v>
      </c>
      <c r="E55" s="68" t="str">
        <f t="shared" si="2"/>
        <v>900053625</v>
      </c>
      <c r="F55" s="67">
        <v>900053698</v>
      </c>
      <c r="G55" s="84" t="s">
        <v>118</v>
      </c>
    </row>
    <row r="56" spans="1:7" s="66" customFormat="1" x14ac:dyDescent="0.2">
      <c r="A56" s="88">
        <v>3626</v>
      </c>
      <c r="B56" s="66" t="s">
        <v>140</v>
      </c>
      <c r="C56" s="83" t="str">
        <f t="shared" si="0"/>
        <v>Markusgemeinde Schönberg</v>
      </c>
      <c r="D56" s="68" t="str">
        <f t="shared" si="1"/>
        <v>3626</v>
      </c>
      <c r="E56" s="68" t="str">
        <f t="shared" si="2"/>
        <v>900053626</v>
      </c>
      <c r="F56" s="67">
        <v>900053698</v>
      </c>
      <c r="G56" s="84" t="s">
        <v>118</v>
      </c>
    </row>
    <row r="57" spans="1:7" s="66" customFormat="1" x14ac:dyDescent="0.2">
      <c r="A57" s="88">
        <v>3627</v>
      </c>
      <c r="B57" s="66" t="s">
        <v>141</v>
      </c>
      <c r="C57" s="83" t="str">
        <f t="shared" si="0"/>
        <v>Friedenskirchengemeinde Schwalbach</v>
      </c>
      <c r="D57" s="68" t="str">
        <f t="shared" si="1"/>
        <v>3627</v>
      </c>
      <c r="E57" s="68" t="str">
        <f t="shared" si="2"/>
        <v>900053627</v>
      </c>
      <c r="F57" s="67">
        <v>900053698</v>
      </c>
      <c r="G57" s="84" t="s">
        <v>118</v>
      </c>
    </row>
    <row r="58" spans="1:7" s="66" customFormat="1" x14ac:dyDescent="0.2">
      <c r="A58" s="88">
        <v>3628</v>
      </c>
      <c r="B58" s="66" t="s">
        <v>142</v>
      </c>
      <c r="C58" s="83" t="str">
        <f t="shared" si="0"/>
        <v>Limesgemeinde Schwalbach</v>
      </c>
      <c r="D58" s="68" t="str">
        <f t="shared" si="1"/>
        <v>3628</v>
      </c>
      <c r="E58" s="68" t="str">
        <f t="shared" si="2"/>
        <v>900053628</v>
      </c>
      <c r="F58" s="67">
        <v>900053698</v>
      </c>
      <c r="G58" s="84" t="s">
        <v>118</v>
      </c>
    </row>
    <row r="59" spans="1:7" s="66" customFormat="1" x14ac:dyDescent="0.2">
      <c r="A59" s="88">
        <v>3629</v>
      </c>
      <c r="B59" s="66" t="s">
        <v>143</v>
      </c>
      <c r="C59" s="83" t="str">
        <f t="shared" si="0"/>
        <v>Kirchengemeinde Sulzbach</v>
      </c>
      <c r="D59" s="68" t="str">
        <f t="shared" si="1"/>
        <v>3629</v>
      </c>
      <c r="E59" s="68" t="str">
        <f t="shared" si="2"/>
        <v>900053629</v>
      </c>
      <c r="F59" s="67">
        <v>900053698</v>
      </c>
      <c r="G59" s="84" t="s">
        <v>118</v>
      </c>
    </row>
    <row r="60" spans="1:7" s="66" customFormat="1" x14ac:dyDescent="0.2">
      <c r="A60" s="88">
        <v>3630</v>
      </c>
      <c r="B60" s="66" t="s">
        <v>144</v>
      </c>
      <c r="C60" s="83" t="str">
        <f t="shared" si="0"/>
        <v>Kirchengemeinde Liederbach</v>
      </c>
      <c r="D60" s="68" t="str">
        <f t="shared" si="1"/>
        <v>3630</v>
      </c>
      <c r="E60" s="68" t="str">
        <f t="shared" si="2"/>
        <v>900053630</v>
      </c>
      <c r="F60" s="67">
        <v>900053698</v>
      </c>
      <c r="G60" s="84" t="s">
        <v>118</v>
      </c>
    </row>
    <row r="61" spans="1:7" s="66" customFormat="1" x14ac:dyDescent="0.2">
      <c r="A61" s="88">
        <v>3631</v>
      </c>
      <c r="B61" s="66" t="s">
        <v>145</v>
      </c>
      <c r="C61" s="83" t="str">
        <f t="shared" si="0"/>
        <v>Kirchengemeinde Flörsheim</v>
      </c>
      <c r="D61" s="68" t="str">
        <f t="shared" si="1"/>
        <v>3631</v>
      </c>
      <c r="E61" s="68" t="str">
        <f t="shared" si="2"/>
        <v>900053631</v>
      </c>
      <c r="F61" s="67">
        <v>900053698</v>
      </c>
      <c r="G61" s="84" t="s">
        <v>118</v>
      </c>
    </row>
    <row r="62" spans="1:7" s="66" customFormat="1" x14ac:dyDescent="0.2">
      <c r="A62" s="88">
        <v>3632</v>
      </c>
      <c r="B62" s="66" t="s">
        <v>146</v>
      </c>
      <c r="C62" s="83" t="str">
        <f t="shared" si="0"/>
        <v>Kirchengemeinde Weilbach</v>
      </c>
      <c r="D62" s="68" t="str">
        <f t="shared" si="1"/>
        <v>3632</v>
      </c>
      <c r="E62" s="68" t="str">
        <f t="shared" si="2"/>
        <v>900053632</v>
      </c>
      <c r="F62" s="67">
        <v>900053698</v>
      </c>
      <c r="G62" s="84" t="s">
        <v>118</v>
      </c>
    </row>
    <row r="63" spans="1:7" s="66" customFormat="1" x14ac:dyDescent="0.2">
      <c r="A63" s="88">
        <v>3633</v>
      </c>
      <c r="B63" s="66" t="s">
        <v>147</v>
      </c>
      <c r="C63" s="83" t="str">
        <f t="shared" si="0"/>
        <v>Lukasgemeinde Glashütten</v>
      </c>
      <c r="D63" s="68" t="str">
        <f t="shared" si="1"/>
        <v>3633</v>
      </c>
      <c r="E63" s="68" t="str">
        <f t="shared" si="2"/>
        <v>900053633</v>
      </c>
      <c r="F63" s="67">
        <v>900053698</v>
      </c>
      <c r="G63" s="84" t="s">
        <v>118</v>
      </c>
    </row>
    <row r="64" spans="1:7" s="66" customFormat="1" x14ac:dyDescent="0.2">
      <c r="A64" s="88">
        <v>3698</v>
      </c>
      <c r="B64" s="83" t="s">
        <v>148</v>
      </c>
      <c r="C64" s="83" t="str">
        <f t="shared" si="0"/>
        <v>Dekanat Kronberg</v>
      </c>
      <c r="D64" s="68" t="str">
        <f t="shared" si="1"/>
        <v>3698</v>
      </c>
      <c r="E64" s="68" t="str">
        <f t="shared" si="2"/>
        <v>900053698</v>
      </c>
      <c r="F64" s="67">
        <v>900053698</v>
      </c>
      <c r="G64" s="84" t="s">
        <v>118</v>
      </c>
    </row>
    <row r="65" spans="1:7" s="66" customFormat="1" x14ac:dyDescent="0.2">
      <c r="A65" s="94">
        <v>9901</v>
      </c>
      <c r="B65" s="95" t="s">
        <v>149</v>
      </c>
      <c r="C65" s="83" t="str">
        <f t="shared" ref="C65:C85" si="3">B65</f>
        <v>Andreasstiftung</v>
      </c>
      <c r="D65" s="68" t="str">
        <f t="shared" si="1"/>
        <v>9901</v>
      </c>
      <c r="E65" s="68" t="str">
        <f t="shared" si="2"/>
        <v>900059901</v>
      </c>
      <c r="F65" s="67">
        <v>900053698</v>
      </c>
      <c r="G65" s="84" t="s">
        <v>118</v>
      </c>
    </row>
    <row r="66" spans="1:7" s="66" customFormat="1" x14ac:dyDescent="0.2">
      <c r="A66" s="94">
        <v>9902</v>
      </c>
      <c r="B66" s="95" t="s">
        <v>150</v>
      </c>
      <c r="C66" s="83" t="str">
        <f t="shared" si="3"/>
        <v>Stiftung der Ev. Heilig-Geist-Kirchengemeinde Oberursel</v>
      </c>
      <c r="D66" s="68" t="str">
        <f t="shared" ref="D66:D129" si="4">IF(LEN($A66)&lt;=4,LEFT(TEXT($A66,"0000"),4),LEFT(TEXT($A66,"000000"),4))</f>
        <v>9902</v>
      </c>
      <c r="E66" s="68" t="str">
        <f t="shared" ref="E66:E129" si="5">$M$1&amp;$D66</f>
        <v>900059902</v>
      </c>
      <c r="F66" s="74">
        <v>900050398</v>
      </c>
      <c r="G66" s="84" t="s">
        <v>86</v>
      </c>
    </row>
    <row r="67" spans="1:7" s="66" customFormat="1" x14ac:dyDescent="0.2">
      <c r="A67" s="94">
        <v>9903</v>
      </c>
      <c r="B67" s="95" t="s">
        <v>151</v>
      </c>
      <c r="C67" s="83" t="str">
        <f t="shared" si="3"/>
        <v>Stiftung der Ev. Immanuel-Gemeinde Königstein</v>
      </c>
      <c r="D67" s="68" t="str">
        <f t="shared" si="4"/>
        <v>9903</v>
      </c>
      <c r="E67" s="68" t="str">
        <f t="shared" si="5"/>
        <v>900059903</v>
      </c>
      <c r="F67" s="67">
        <v>900053698</v>
      </c>
      <c r="G67" s="84" t="s">
        <v>118</v>
      </c>
    </row>
    <row r="68" spans="1:7" s="66" customFormat="1" x14ac:dyDescent="0.2">
      <c r="A68" s="94">
        <v>9904</v>
      </c>
      <c r="B68" s="95" t="s">
        <v>152</v>
      </c>
      <c r="C68" s="83" t="str">
        <f t="shared" si="3"/>
        <v>Treuhandfonds Ev. KGM Bad Soden</v>
      </c>
      <c r="D68" s="68" t="str">
        <f t="shared" si="4"/>
        <v>9904</v>
      </c>
      <c r="E68" s="68" t="str">
        <f t="shared" si="5"/>
        <v>900059904</v>
      </c>
      <c r="F68" s="67">
        <v>900053698</v>
      </c>
      <c r="G68" s="84" t="s">
        <v>118</v>
      </c>
    </row>
    <row r="69" spans="1:7" s="66" customFormat="1" x14ac:dyDescent="0.2">
      <c r="A69" s="94">
        <v>9905</v>
      </c>
      <c r="B69" s="95" t="s">
        <v>153</v>
      </c>
      <c r="C69" s="83" t="str">
        <f t="shared" si="3"/>
        <v>Stiftung Ev. KGM Bad Soden</v>
      </c>
      <c r="D69" s="68" t="str">
        <f t="shared" si="4"/>
        <v>9905</v>
      </c>
      <c r="E69" s="68" t="str">
        <f t="shared" si="5"/>
        <v>900059905</v>
      </c>
      <c r="F69" s="67">
        <v>900053698</v>
      </c>
      <c r="G69" s="84" t="s">
        <v>118</v>
      </c>
    </row>
    <row r="70" spans="1:7" s="66" customFormat="1" x14ac:dyDescent="0.2">
      <c r="A70" s="94">
        <v>9906</v>
      </c>
      <c r="B70" s="95" t="s">
        <v>154</v>
      </c>
      <c r="C70" s="83" t="str">
        <f t="shared" si="3"/>
        <v>Stiftung der Ev. Kirchengemeinde Usingen</v>
      </c>
      <c r="D70" s="68" t="str">
        <f t="shared" si="4"/>
        <v>9906</v>
      </c>
      <c r="E70" s="68" t="str">
        <f t="shared" si="5"/>
        <v>900059906</v>
      </c>
      <c r="F70" s="74">
        <v>900050398</v>
      </c>
      <c r="G70" s="84" t="s">
        <v>86</v>
      </c>
    </row>
    <row r="71" spans="1:7" s="66" customFormat="1" x14ac:dyDescent="0.2">
      <c r="A71" s="94">
        <v>9907</v>
      </c>
      <c r="B71" s="95" t="s">
        <v>155</v>
      </c>
      <c r="C71" s="83" t="str">
        <f t="shared" si="3"/>
        <v>Hattersheim evangelisch-Stiftung</v>
      </c>
      <c r="D71" s="68" t="str">
        <f t="shared" si="4"/>
        <v>9907</v>
      </c>
      <c r="E71" s="68" t="str">
        <f t="shared" si="5"/>
        <v>900059907</v>
      </c>
      <c r="F71" s="67">
        <v>900053698</v>
      </c>
      <c r="G71" s="84" t="s">
        <v>118</v>
      </c>
    </row>
    <row r="72" spans="1:7" s="66" customFormat="1" x14ac:dyDescent="0.2">
      <c r="A72" s="94">
        <v>9908</v>
      </c>
      <c r="B72" s="95" t="s">
        <v>156</v>
      </c>
      <c r="C72" s="83" t="str">
        <f t="shared" si="3"/>
        <v>Stiftung Hugenottenkirche Friedrichsdorf</v>
      </c>
      <c r="D72" s="68" t="str">
        <f t="shared" si="4"/>
        <v>9908</v>
      </c>
      <c r="E72" s="68" t="str">
        <f t="shared" si="5"/>
        <v>900059908</v>
      </c>
      <c r="F72" s="74">
        <v>900050398</v>
      </c>
      <c r="G72" s="84" t="s">
        <v>86</v>
      </c>
    </row>
    <row r="73" spans="1:7" s="66" customFormat="1" x14ac:dyDescent="0.2">
      <c r="A73" s="94">
        <v>9909</v>
      </c>
      <c r="B73" s="95" t="s">
        <v>157</v>
      </c>
      <c r="C73" s="83" t="str">
        <f t="shared" si="3"/>
        <v>Kreuzkirchenstiftung</v>
      </c>
      <c r="D73" s="68" t="str">
        <f t="shared" si="4"/>
        <v>9909</v>
      </c>
      <c r="E73" s="68" t="str">
        <f t="shared" si="5"/>
        <v>900059909</v>
      </c>
      <c r="F73" s="74">
        <v>900050398</v>
      </c>
      <c r="G73" s="84" t="s">
        <v>86</v>
      </c>
    </row>
    <row r="74" spans="1:7" s="66" customFormat="1" x14ac:dyDescent="0.2">
      <c r="A74" s="94">
        <v>9910</v>
      </c>
      <c r="B74" s="95" t="s">
        <v>158</v>
      </c>
      <c r="C74" s="83" t="str">
        <f t="shared" si="3"/>
        <v>Stiftung der Martin-Luther-Gemeinde Falkenstein</v>
      </c>
      <c r="D74" s="68" t="str">
        <f t="shared" si="4"/>
        <v>9910</v>
      </c>
      <c r="E74" s="68" t="str">
        <f t="shared" si="5"/>
        <v>900059910</v>
      </c>
      <c r="F74" s="67">
        <v>900053698</v>
      </c>
      <c r="G74" s="84" t="s">
        <v>118</v>
      </c>
    </row>
    <row r="75" spans="1:7" s="66" customFormat="1" x14ac:dyDescent="0.2">
      <c r="A75" s="94">
        <v>9911</v>
      </c>
      <c r="B75" s="95" t="s">
        <v>159</v>
      </c>
      <c r="C75" s="83" t="str">
        <f t="shared" si="3"/>
        <v>Pompilia-Schorr-Treuhandfonds</v>
      </c>
      <c r="D75" s="68" t="str">
        <f t="shared" si="4"/>
        <v>9911</v>
      </c>
      <c r="E75" s="68" t="str">
        <f t="shared" si="5"/>
        <v>900059911</v>
      </c>
      <c r="F75" s="67">
        <v>900053698</v>
      </c>
      <c r="G75" s="84" t="s">
        <v>118</v>
      </c>
    </row>
    <row r="76" spans="1:7" s="66" customFormat="1" x14ac:dyDescent="0.2">
      <c r="A76" s="94">
        <v>9912</v>
      </c>
      <c r="B76" s="95" t="s">
        <v>160</v>
      </c>
      <c r="C76" s="83" t="str">
        <f t="shared" si="3"/>
        <v>Senfkornstiftung</v>
      </c>
      <c r="D76" s="68" t="str">
        <f t="shared" si="4"/>
        <v>9912</v>
      </c>
      <c r="E76" s="68" t="str">
        <f t="shared" si="5"/>
        <v>900059912</v>
      </c>
      <c r="F76" s="67">
        <v>900053698</v>
      </c>
      <c r="G76" s="84" t="s">
        <v>118</v>
      </c>
    </row>
    <row r="77" spans="1:7" s="66" customFormat="1" x14ac:dyDescent="0.2">
      <c r="A77" s="94">
        <v>9913</v>
      </c>
      <c r="B77" s="95" t="s">
        <v>161</v>
      </c>
      <c r="C77" s="83" t="str">
        <f t="shared" si="3"/>
        <v>Stiftung der St. Georgsgemeinde Steinbach</v>
      </c>
      <c r="D77" s="68" t="str">
        <f t="shared" si="4"/>
        <v>9913</v>
      </c>
      <c r="E77" s="68" t="str">
        <f t="shared" si="5"/>
        <v>900059913</v>
      </c>
      <c r="F77" s="74">
        <v>900050398</v>
      </c>
      <c r="G77" s="84" t="s">
        <v>86</v>
      </c>
    </row>
    <row r="78" spans="1:7" s="66" customFormat="1" x14ac:dyDescent="0.2">
      <c r="A78" s="94">
        <v>9914</v>
      </c>
      <c r="B78" s="95" t="s">
        <v>162</v>
      </c>
      <c r="C78" s="83" t="str">
        <f t="shared" si="3"/>
        <v>Stiftung Ste(d)ter Tropfen</v>
      </c>
      <c r="D78" s="68" t="str">
        <f t="shared" si="4"/>
        <v>9914</v>
      </c>
      <c r="E78" s="68" t="str">
        <f t="shared" si="5"/>
        <v>900059914</v>
      </c>
      <c r="F78" s="74">
        <v>900050398</v>
      </c>
      <c r="G78" s="84" t="s">
        <v>86</v>
      </c>
    </row>
    <row r="79" spans="1:7" s="66" customFormat="1" x14ac:dyDescent="0.2">
      <c r="A79" s="94">
        <v>9915</v>
      </c>
      <c r="B79" s="95" t="s">
        <v>163</v>
      </c>
      <c r="C79" s="83" t="str">
        <f t="shared" si="3"/>
        <v>Stiftung der Ev. Talkirchengemeinde Eppstein</v>
      </c>
      <c r="D79" s="68" t="str">
        <f t="shared" si="4"/>
        <v>9915</v>
      </c>
      <c r="E79" s="68" t="str">
        <f t="shared" si="5"/>
        <v>900059915</v>
      </c>
      <c r="F79" s="67">
        <v>900053698</v>
      </c>
      <c r="G79" s="84" t="s">
        <v>118</v>
      </c>
    </row>
    <row r="80" spans="1:7" s="66" customFormat="1" x14ac:dyDescent="0.2">
      <c r="A80" s="94">
        <v>9916</v>
      </c>
      <c r="B80" s="95" t="s">
        <v>164</v>
      </c>
      <c r="C80" s="83" t="str">
        <f t="shared" si="3"/>
        <v>Stiftung zur Himmelspforte</v>
      </c>
      <c r="D80" s="68" t="str">
        <f t="shared" si="4"/>
        <v>9916</v>
      </c>
      <c r="E80" s="68" t="str">
        <f t="shared" si="5"/>
        <v>900059916</v>
      </c>
      <c r="F80" s="74">
        <v>900050398</v>
      </c>
      <c r="G80" s="84" t="s">
        <v>86</v>
      </c>
    </row>
    <row r="81" spans="1:7" s="66" customFormat="1" x14ac:dyDescent="0.2">
      <c r="A81" s="88">
        <v>9917</v>
      </c>
      <c r="B81" s="66" t="s">
        <v>165</v>
      </c>
      <c r="C81" s="83" t="str">
        <f t="shared" si="3"/>
        <v>Bad Homburger Hospizdienst e.V.</v>
      </c>
      <c r="D81" s="68" t="str">
        <f t="shared" si="4"/>
        <v>9917</v>
      </c>
      <c r="E81" s="68" t="str">
        <f t="shared" si="5"/>
        <v>900059917</v>
      </c>
      <c r="F81" s="67"/>
      <c r="G81" s="84"/>
    </row>
    <row r="82" spans="1:7" s="66" customFormat="1" x14ac:dyDescent="0.2">
      <c r="A82" s="88">
        <v>9918</v>
      </c>
      <c r="B82" s="66" t="s">
        <v>166</v>
      </c>
      <c r="C82" s="83" t="str">
        <f t="shared" si="3"/>
        <v>Zweckverband Diakoniestation Usinger Land</v>
      </c>
      <c r="D82" s="68" t="str">
        <f t="shared" si="4"/>
        <v>9918</v>
      </c>
      <c r="E82" s="68" t="str">
        <f t="shared" si="5"/>
        <v>900059918</v>
      </c>
      <c r="F82" s="74">
        <v>900050398</v>
      </c>
      <c r="G82" s="84" t="s">
        <v>86</v>
      </c>
    </row>
    <row r="83" spans="1:7" s="66" customFormat="1" x14ac:dyDescent="0.2">
      <c r="A83" s="88">
        <v>9919</v>
      </c>
      <c r="B83" s="66" t="s">
        <v>167</v>
      </c>
      <c r="C83" s="83" t="str">
        <f t="shared" si="3"/>
        <v>Hospitalstiftung Kronberg</v>
      </c>
      <c r="D83" s="68" t="str">
        <f t="shared" si="4"/>
        <v>9919</v>
      </c>
      <c r="E83" s="68" t="str">
        <f t="shared" si="5"/>
        <v>900059919</v>
      </c>
      <c r="F83" s="67">
        <v>900053698</v>
      </c>
      <c r="G83" s="84" t="s">
        <v>118</v>
      </c>
    </row>
    <row r="84" spans="1:7" s="66" customFormat="1" x14ac:dyDescent="0.2">
      <c r="A84" s="88">
        <v>9920</v>
      </c>
      <c r="B84" s="66" t="s">
        <v>168</v>
      </c>
      <c r="C84" s="83" t="str">
        <f t="shared" si="3"/>
        <v>Stiftung Kirche in Stadt - Eine Stiftung d. Erlöserkirche Bad Homburg</v>
      </c>
      <c r="D84" s="68" t="str">
        <f t="shared" si="4"/>
        <v>9920</v>
      </c>
      <c r="E84" s="68" t="str">
        <f t="shared" si="5"/>
        <v>900059920</v>
      </c>
      <c r="F84" s="74">
        <v>900050398</v>
      </c>
      <c r="G84" s="84" t="s">
        <v>86</v>
      </c>
    </row>
    <row r="85" spans="1:7" s="66" customFormat="1" x14ac:dyDescent="0.2">
      <c r="A85" s="88">
        <v>9952</v>
      </c>
      <c r="B85" s="66" t="s">
        <v>169</v>
      </c>
      <c r="C85" s="83" t="str">
        <f t="shared" si="3"/>
        <v>Bachchor Ev. Erlöserkirche</v>
      </c>
      <c r="D85" s="68" t="str">
        <f t="shared" si="4"/>
        <v>9952</v>
      </c>
      <c r="E85" s="68" t="str">
        <f t="shared" si="5"/>
        <v>900059952</v>
      </c>
      <c r="F85" s="74">
        <v>900050398</v>
      </c>
      <c r="G85" s="84" t="s">
        <v>86</v>
      </c>
    </row>
    <row r="86" spans="1:7" s="66" customFormat="1" x14ac:dyDescent="0.2">
      <c r="A86" s="96">
        <v>30301</v>
      </c>
      <c r="B86" s="97" t="s">
        <v>170</v>
      </c>
      <c r="C86" s="83" t="str">
        <f t="shared" ref="C86:C146" si="6">MID(B86,5,100)</f>
        <v>Gedächtniskirche, Kleine Strolche</v>
      </c>
      <c r="D86" s="68" t="str">
        <f t="shared" si="4"/>
        <v>0303</v>
      </c>
      <c r="E86" s="68" t="str">
        <f t="shared" si="5"/>
        <v>900050303</v>
      </c>
      <c r="F86" s="74">
        <v>900050398</v>
      </c>
      <c r="G86" s="84" t="s">
        <v>86</v>
      </c>
    </row>
    <row r="87" spans="1:7" s="66" customFormat="1" x14ac:dyDescent="0.2">
      <c r="A87" s="96">
        <v>30302</v>
      </c>
      <c r="B87" s="97" t="s">
        <v>171</v>
      </c>
      <c r="C87" s="83" t="str">
        <f t="shared" si="6"/>
        <v>Gedächtniskirche Bonhöfferhaus</v>
      </c>
      <c r="D87" s="68" t="str">
        <f t="shared" si="4"/>
        <v>0303</v>
      </c>
      <c r="E87" s="68" t="str">
        <f t="shared" si="5"/>
        <v>900050303</v>
      </c>
      <c r="F87" s="74">
        <v>900050398</v>
      </c>
      <c r="G87" s="84" t="s">
        <v>86</v>
      </c>
    </row>
    <row r="88" spans="1:7" s="66" customFormat="1" x14ac:dyDescent="0.2">
      <c r="A88" s="96">
        <v>30303</v>
      </c>
      <c r="B88" s="97" t="s">
        <v>172</v>
      </c>
      <c r="C88" s="83" t="str">
        <f t="shared" si="6"/>
        <v>Gedächtniskirche Krippe, Bonhöfferhaus</v>
      </c>
      <c r="D88" s="68" t="str">
        <f t="shared" si="4"/>
        <v>0303</v>
      </c>
      <c r="E88" s="68" t="str">
        <f t="shared" si="5"/>
        <v>900050303</v>
      </c>
      <c r="F88" s="74">
        <v>900050398</v>
      </c>
      <c r="G88" s="84" t="s">
        <v>86</v>
      </c>
    </row>
    <row r="89" spans="1:7" s="66" customFormat="1" x14ac:dyDescent="0.2">
      <c r="A89" s="96">
        <v>30801</v>
      </c>
      <c r="B89" s="97" t="s">
        <v>173</v>
      </c>
      <c r="C89" s="83" t="str">
        <f t="shared" si="6"/>
        <v>KiTa Köppern</v>
      </c>
      <c r="D89" s="68" t="str">
        <f t="shared" si="4"/>
        <v>0308</v>
      </c>
      <c r="E89" s="68" t="str">
        <f t="shared" si="5"/>
        <v>900050308</v>
      </c>
      <c r="F89" s="74">
        <v>900050398</v>
      </c>
      <c r="G89" s="84" t="s">
        <v>86</v>
      </c>
    </row>
    <row r="90" spans="1:7" s="66" customFormat="1" x14ac:dyDescent="0.2">
      <c r="A90" s="96">
        <v>31803</v>
      </c>
      <c r="B90" s="97" t="s">
        <v>174</v>
      </c>
      <c r="C90" s="83" t="str">
        <f t="shared" si="6"/>
        <v>KiTa Rosengärtchen, Oberursel Krippe</v>
      </c>
      <c r="D90" s="68" t="str">
        <f t="shared" si="4"/>
        <v>0318</v>
      </c>
      <c r="E90" s="68" t="str">
        <f t="shared" si="5"/>
        <v>900050318</v>
      </c>
      <c r="F90" s="74">
        <v>900050398</v>
      </c>
      <c r="G90" s="84" t="s">
        <v>86</v>
      </c>
    </row>
    <row r="91" spans="1:7" s="66" customFormat="1" x14ac:dyDescent="0.2">
      <c r="A91" s="96">
        <v>33101</v>
      </c>
      <c r="B91" s="98" t="s">
        <v>175</v>
      </c>
      <c r="C91" s="83" t="str">
        <f t="shared" si="6"/>
        <v>KiTa Usingen</v>
      </c>
      <c r="D91" s="68" t="str">
        <f t="shared" si="4"/>
        <v>0331</v>
      </c>
      <c r="E91" s="68" t="str">
        <f t="shared" si="5"/>
        <v>900050331</v>
      </c>
      <c r="F91" s="74">
        <v>900050398</v>
      </c>
      <c r="G91" s="84" t="s">
        <v>86</v>
      </c>
    </row>
    <row r="92" spans="1:7" s="66" customFormat="1" x14ac:dyDescent="0.2">
      <c r="A92" s="96">
        <v>33301</v>
      </c>
      <c r="B92" s="97" t="s">
        <v>176</v>
      </c>
      <c r="C92" s="83" t="str">
        <f t="shared" si="6"/>
        <v>KiTa Westerfeld</v>
      </c>
      <c r="D92" s="68" t="str">
        <f t="shared" si="4"/>
        <v>0333</v>
      </c>
      <c r="E92" s="68" t="str">
        <f t="shared" si="5"/>
        <v>900050333</v>
      </c>
      <c r="F92" s="74">
        <v>900050398</v>
      </c>
      <c r="G92" s="84" t="s">
        <v>86</v>
      </c>
    </row>
    <row r="93" spans="1:7" s="66" customFormat="1" x14ac:dyDescent="0.2">
      <c r="A93" s="96">
        <v>39801</v>
      </c>
      <c r="B93" s="97" t="s">
        <v>177</v>
      </c>
      <c r="C93" s="83" t="str">
        <f t="shared" si="6"/>
        <v>Kita und Hort Erlöserkirche</v>
      </c>
      <c r="D93" s="68" t="str">
        <f t="shared" si="4"/>
        <v>0398</v>
      </c>
      <c r="E93" s="68" t="str">
        <f t="shared" si="5"/>
        <v>900050398</v>
      </c>
      <c r="F93" s="74">
        <v>900050398</v>
      </c>
      <c r="G93" s="84" t="s">
        <v>86</v>
      </c>
    </row>
    <row r="94" spans="1:7" s="66" customFormat="1" x14ac:dyDescent="0.2">
      <c r="A94" s="96">
        <v>39802</v>
      </c>
      <c r="B94" s="97" t="s">
        <v>178</v>
      </c>
      <c r="C94" s="83" t="str">
        <f t="shared" si="6"/>
        <v>Kleinkinderschule KiTa und Krippe</v>
      </c>
      <c r="D94" s="68" t="str">
        <f t="shared" si="4"/>
        <v>0398</v>
      </c>
      <c r="E94" s="68" t="str">
        <f t="shared" si="5"/>
        <v>900050398</v>
      </c>
      <c r="F94" s="74">
        <v>900050398</v>
      </c>
      <c r="G94" s="84" t="s">
        <v>86</v>
      </c>
    </row>
    <row r="95" spans="1:7" s="66" customFormat="1" x14ac:dyDescent="0.2">
      <c r="A95" s="96">
        <v>39803</v>
      </c>
      <c r="B95" s="97" t="s">
        <v>179</v>
      </c>
      <c r="C95" s="83" t="str">
        <f t="shared" si="6"/>
        <v>KiTa und Krippe Steinbach</v>
      </c>
      <c r="D95" s="68" t="str">
        <f t="shared" si="4"/>
        <v>0398</v>
      </c>
      <c r="E95" s="68" t="str">
        <f t="shared" si="5"/>
        <v>900050398</v>
      </c>
      <c r="F95" s="74">
        <v>900050398</v>
      </c>
      <c r="G95" s="84" t="s">
        <v>86</v>
      </c>
    </row>
    <row r="96" spans="1:7" s="66" customFormat="1" x14ac:dyDescent="0.2">
      <c r="A96" s="96">
        <v>39804</v>
      </c>
      <c r="B96" s="97" t="s">
        <v>180</v>
      </c>
      <c r="C96" s="83" t="str">
        <f t="shared" si="6"/>
        <v>KiTa Stierstadt</v>
      </c>
      <c r="D96" s="68" t="str">
        <f t="shared" si="4"/>
        <v>0398</v>
      </c>
      <c r="E96" s="68" t="str">
        <f t="shared" si="5"/>
        <v>900050398</v>
      </c>
      <c r="F96" s="74">
        <v>900050398</v>
      </c>
      <c r="G96" s="84" t="s">
        <v>86</v>
      </c>
    </row>
    <row r="97" spans="1:7" s="66" customFormat="1" x14ac:dyDescent="0.2">
      <c r="A97" s="96">
        <v>39805</v>
      </c>
      <c r="B97" s="97" t="s">
        <v>181</v>
      </c>
      <c r="C97" s="83" t="str">
        <f t="shared" si="6"/>
        <v>KiTa Christuskirche</v>
      </c>
      <c r="D97" s="68" t="str">
        <f t="shared" si="4"/>
        <v>0398</v>
      </c>
      <c r="E97" s="68" t="str">
        <f t="shared" si="5"/>
        <v>900050398</v>
      </c>
      <c r="F97" s="74">
        <v>900050398</v>
      </c>
      <c r="G97" s="84" t="s">
        <v>86</v>
      </c>
    </row>
    <row r="98" spans="1:7" s="66" customFormat="1" x14ac:dyDescent="0.2">
      <c r="A98" s="96">
        <v>39806</v>
      </c>
      <c r="B98" s="97" t="s">
        <v>182</v>
      </c>
      <c r="C98" s="83" t="str">
        <f t="shared" si="6"/>
        <v>KiTa und Krippe Arche Noah, Oberursel</v>
      </c>
      <c r="D98" s="68" t="str">
        <f t="shared" si="4"/>
        <v>0398</v>
      </c>
      <c r="E98" s="68" t="str">
        <f t="shared" si="5"/>
        <v>900050398</v>
      </c>
      <c r="F98" s="74">
        <v>900050398</v>
      </c>
      <c r="G98" s="84" t="s">
        <v>86</v>
      </c>
    </row>
    <row r="99" spans="1:7" s="66" customFormat="1" x14ac:dyDescent="0.2">
      <c r="A99" s="96">
        <v>39807</v>
      </c>
      <c r="B99" s="97" t="s">
        <v>183</v>
      </c>
      <c r="C99" s="83" t="str">
        <f t="shared" si="6"/>
        <v>KiTa und Krippe Kreuzkirche, Oberursel</v>
      </c>
      <c r="D99" s="68" t="str">
        <f t="shared" si="4"/>
        <v>0398</v>
      </c>
      <c r="E99" s="68" t="str">
        <f t="shared" si="5"/>
        <v>900050398</v>
      </c>
      <c r="F99" s="74">
        <v>900050398</v>
      </c>
      <c r="G99" s="84" t="s">
        <v>86</v>
      </c>
    </row>
    <row r="100" spans="1:7" s="66" customFormat="1" x14ac:dyDescent="0.2">
      <c r="A100" s="96">
        <v>39808</v>
      </c>
      <c r="B100" s="97" t="s">
        <v>184</v>
      </c>
      <c r="C100" s="83" t="str">
        <f t="shared" si="6"/>
        <v>KiTa Hausen-Arnsbach</v>
      </c>
      <c r="D100" s="68" t="str">
        <f t="shared" si="4"/>
        <v>0398</v>
      </c>
      <c r="E100" s="68" t="str">
        <f t="shared" si="5"/>
        <v>900050398</v>
      </c>
      <c r="F100" s="74">
        <v>900050398</v>
      </c>
      <c r="G100" s="84" t="s">
        <v>86</v>
      </c>
    </row>
    <row r="101" spans="1:7" s="66" customFormat="1" x14ac:dyDescent="0.2">
      <c r="A101" s="96">
        <v>39809</v>
      </c>
      <c r="B101" s="98" t="s">
        <v>185</v>
      </c>
      <c r="C101" s="83" t="str">
        <f t="shared" si="6"/>
        <v>KiTa Falkenstein, Martin-Luther-Gemeinde</v>
      </c>
      <c r="D101" s="68" t="str">
        <f t="shared" si="4"/>
        <v>0398</v>
      </c>
      <c r="E101" s="68" t="str">
        <f t="shared" si="5"/>
        <v>900050398</v>
      </c>
      <c r="F101" s="74">
        <v>900050398</v>
      </c>
      <c r="G101" s="84" t="s">
        <v>86</v>
      </c>
    </row>
    <row r="102" spans="1:7" s="66" customFormat="1" x14ac:dyDescent="0.2">
      <c r="A102" s="96">
        <v>39810</v>
      </c>
      <c r="B102" s="98" t="s">
        <v>186</v>
      </c>
      <c r="C102" s="83" t="str">
        <f t="shared" si="6"/>
        <v>KiTa Hattersheim</v>
      </c>
      <c r="D102" s="68" t="str">
        <f t="shared" si="4"/>
        <v>0398</v>
      </c>
      <c r="E102" s="68" t="str">
        <f t="shared" si="5"/>
        <v>900050398</v>
      </c>
      <c r="F102" s="74">
        <v>900050398</v>
      </c>
      <c r="G102" s="84" t="s">
        <v>86</v>
      </c>
    </row>
    <row r="103" spans="1:7" s="66" customFormat="1" x14ac:dyDescent="0.2">
      <c r="A103" s="96">
        <v>39811</v>
      </c>
      <c r="B103" s="98" t="s">
        <v>187</v>
      </c>
      <c r="C103" s="83" t="str">
        <f t="shared" si="6"/>
        <v>KiTa Ritterwiesen, Liederbach</v>
      </c>
      <c r="D103" s="68" t="str">
        <f t="shared" si="4"/>
        <v>0398</v>
      </c>
      <c r="E103" s="68" t="str">
        <f t="shared" si="5"/>
        <v>900050398</v>
      </c>
      <c r="F103" s="67">
        <v>900050398</v>
      </c>
      <c r="G103" s="84" t="s">
        <v>86</v>
      </c>
    </row>
    <row r="104" spans="1:7" s="66" customFormat="1" x14ac:dyDescent="0.2">
      <c r="A104" s="96">
        <v>39812</v>
      </c>
      <c r="B104" s="98" t="s">
        <v>188</v>
      </c>
      <c r="C104" s="83" t="str">
        <f t="shared" si="6"/>
        <v>KiTa Bahnstraße, Liederbach</v>
      </c>
      <c r="D104" s="68" t="str">
        <f t="shared" si="4"/>
        <v>0398</v>
      </c>
      <c r="E104" s="68" t="str">
        <f t="shared" si="5"/>
        <v>900050398</v>
      </c>
      <c r="F104" s="67">
        <v>900050398</v>
      </c>
      <c r="G104" s="84" t="s">
        <v>86</v>
      </c>
    </row>
    <row r="105" spans="1:7" s="66" customFormat="1" x14ac:dyDescent="0.2">
      <c r="A105" s="96">
        <v>39813</v>
      </c>
      <c r="B105" s="97" t="s">
        <v>189</v>
      </c>
      <c r="C105" s="83" t="str">
        <f t="shared" si="6"/>
        <v>KiFaz  Rosengärtchen, Oberursel</v>
      </c>
      <c r="D105" s="68" t="str">
        <f t="shared" si="4"/>
        <v>0398</v>
      </c>
      <c r="E105" s="68" t="str">
        <f t="shared" si="5"/>
        <v>900050398</v>
      </c>
      <c r="F105" s="74">
        <v>900050398</v>
      </c>
      <c r="G105" s="84" t="s">
        <v>86</v>
      </c>
    </row>
    <row r="106" spans="1:7" s="66" customFormat="1" x14ac:dyDescent="0.2">
      <c r="A106" s="96">
        <v>39814</v>
      </c>
      <c r="B106" s="98" t="s">
        <v>190</v>
      </c>
      <c r="C106" s="83" t="str">
        <f t="shared" si="6"/>
        <v>KiTa Rappelkiste Schönberg</v>
      </c>
      <c r="D106" s="68" t="str">
        <f t="shared" si="4"/>
        <v>0398</v>
      </c>
      <c r="E106" s="68" t="str">
        <f t="shared" si="5"/>
        <v>900050398</v>
      </c>
      <c r="F106" s="67">
        <v>900050398</v>
      </c>
      <c r="G106" s="84" t="s">
        <v>86</v>
      </c>
    </row>
    <row r="107" spans="1:7" s="66" customFormat="1" x14ac:dyDescent="0.2">
      <c r="A107" s="96">
        <v>32001</v>
      </c>
      <c r="B107" s="97" t="s">
        <v>191</v>
      </c>
      <c r="C107" s="83" t="str">
        <f t="shared" si="6"/>
        <v>KiTa Unterm Himmelszelt Neu-Anspach</v>
      </c>
      <c r="D107" s="68" t="str">
        <f t="shared" si="4"/>
        <v>0320</v>
      </c>
      <c r="E107" s="68" t="str">
        <f t="shared" si="5"/>
        <v>900050320</v>
      </c>
      <c r="F107" s="85">
        <v>900050398</v>
      </c>
      <c r="G107" s="86" t="s">
        <v>86</v>
      </c>
    </row>
    <row r="108" spans="1:7" s="66" customFormat="1" x14ac:dyDescent="0.2">
      <c r="A108" s="96">
        <v>360201</v>
      </c>
      <c r="B108" s="97" t="s">
        <v>192</v>
      </c>
      <c r="C108" s="83" t="str">
        <f t="shared" si="6"/>
        <v>KiTa Unterm Regenbogen, Bad Soden</v>
      </c>
      <c r="D108" s="68" t="str">
        <f t="shared" si="4"/>
        <v>3602</v>
      </c>
      <c r="E108" s="68" t="str">
        <f t="shared" si="5"/>
        <v>900053602</v>
      </c>
      <c r="F108" s="67">
        <v>900053698</v>
      </c>
      <c r="G108" s="84" t="s">
        <v>118</v>
      </c>
    </row>
    <row r="109" spans="1:7" s="66" customFormat="1" x14ac:dyDescent="0.2">
      <c r="A109" s="96">
        <v>360202</v>
      </c>
      <c r="B109" s="97" t="s">
        <v>193</v>
      </c>
      <c r="C109" s="83" t="str">
        <f t="shared" si="6"/>
        <v>KiTa Im Sonnengarten, Bad Soden</v>
      </c>
      <c r="D109" s="68" t="str">
        <f t="shared" si="4"/>
        <v>3602</v>
      </c>
      <c r="E109" s="68" t="str">
        <f t="shared" si="5"/>
        <v>900053602</v>
      </c>
      <c r="F109" s="67">
        <v>900053698</v>
      </c>
      <c r="G109" s="84" t="s">
        <v>118</v>
      </c>
    </row>
    <row r="110" spans="1:7" s="66" customFormat="1" x14ac:dyDescent="0.2">
      <c r="A110" s="96">
        <v>360203</v>
      </c>
      <c r="B110" s="97" t="s">
        <v>194</v>
      </c>
      <c r="C110" s="83" t="str">
        <f t="shared" si="6"/>
        <v>Vorkita, Bad Soden</v>
      </c>
      <c r="D110" s="68" t="str">
        <f t="shared" si="4"/>
        <v>3602</v>
      </c>
      <c r="E110" s="68" t="str">
        <f t="shared" si="5"/>
        <v>900053602</v>
      </c>
      <c r="F110" s="67">
        <v>900053698</v>
      </c>
      <c r="G110" s="84" t="s">
        <v>118</v>
      </c>
    </row>
    <row r="111" spans="1:7" s="66" customFormat="1" x14ac:dyDescent="0.2">
      <c r="A111" s="96">
        <v>360204</v>
      </c>
      <c r="B111" s="97" t="s">
        <v>195</v>
      </c>
      <c r="C111" s="83" t="str">
        <f t="shared" si="6"/>
        <v>Regenbogen Krippe, Bad Soden</v>
      </c>
      <c r="D111" s="68" t="str">
        <f t="shared" si="4"/>
        <v>3602</v>
      </c>
      <c r="E111" s="68" t="str">
        <f t="shared" si="5"/>
        <v>900053602</v>
      </c>
      <c r="F111" s="67">
        <v>900053698</v>
      </c>
      <c r="G111" s="84" t="s">
        <v>118</v>
      </c>
    </row>
    <row r="112" spans="1:7" s="66" customFormat="1" x14ac:dyDescent="0.2">
      <c r="A112" s="96">
        <v>360301</v>
      </c>
      <c r="B112" s="98" t="s">
        <v>196</v>
      </c>
      <c r="C112" s="83" t="str">
        <f t="shared" si="6"/>
        <v>KiTa Kunterbunt, Diedenbergen</v>
      </c>
      <c r="D112" s="68" t="str">
        <f t="shared" si="4"/>
        <v>3603</v>
      </c>
      <c r="E112" s="68" t="str">
        <f t="shared" si="5"/>
        <v>900053603</v>
      </c>
      <c r="F112" s="67">
        <v>900053698</v>
      </c>
      <c r="G112" s="84" t="s">
        <v>118</v>
      </c>
    </row>
    <row r="113" spans="1:7" s="66" customFormat="1" x14ac:dyDescent="0.2">
      <c r="A113" s="96">
        <v>360302</v>
      </c>
      <c r="B113" s="98" t="s">
        <v>197</v>
      </c>
      <c r="C113" s="83" t="str">
        <f t="shared" si="6"/>
        <v>KiTa Frechdachs, Diedenbergen</v>
      </c>
      <c r="D113" s="68" t="str">
        <f t="shared" si="4"/>
        <v>3603</v>
      </c>
      <c r="E113" s="68" t="str">
        <f t="shared" si="5"/>
        <v>900053603</v>
      </c>
      <c r="F113" s="67">
        <v>900053698</v>
      </c>
      <c r="G113" s="84" t="s">
        <v>118</v>
      </c>
    </row>
    <row r="114" spans="1:7" s="66" customFormat="1" x14ac:dyDescent="0.2">
      <c r="A114" s="96">
        <v>360303</v>
      </c>
      <c r="B114" s="98" t="s">
        <v>198</v>
      </c>
      <c r="C114" s="83" t="str">
        <f t="shared" si="6"/>
        <v>enbergen Betreute Grundschule</v>
      </c>
      <c r="D114" s="68" t="str">
        <f t="shared" si="4"/>
        <v>3603</v>
      </c>
      <c r="E114" s="68" t="str">
        <f t="shared" si="5"/>
        <v>900053603</v>
      </c>
      <c r="F114" s="67">
        <v>900053698</v>
      </c>
      <c r="G114" s="84" t="s">
        <v>118</v>
      </c>
    </row>
    <row r="115" spans="1:7" s="66" customFormat="1" x14ac:dyDescent="0.2">
      <c r="A115" s="96">
        <v>360501</v>
      </c>
      <c r="B115" s="98" t="s">
        <v>199</v>
      </c>
      <c r="C115" s="83" t="str">
        <f t="shared" si="6"/>
        <v>KiTa Eppstein</v>
      </c>
      <c r="D115" s="68" t="str">
        <f t="shared" si="4"/>
        <v>3605</v>
      </c>
      <c r="E115" s="68" t="str">
        <f t="shared" si="5"/>
        <v>900053605</v>
      </c>
      <c r="F115" s="67">
        <v>900053698</v>
      </c>
      <c r="G115" s="84" t="s">
        <v>118</v>
      </c>
    </row>
    <row r="116" spans="1:7" s="66" customFormat="1" x14ac:dyDescent="0.2">
      <c r="A116" s="96">
        <v>360502</v>
      </c>
      <c r="B116" s="98" t="s">
        <v>200</v>
      </c>
      <c r="C116" s="83" t="str">
        <f t="shared" si="6"/>
        <v>Krippe, Eppstein</v>
      </c>
      <c r="D116" s="68" t="str">
        <f t="shared" si="4"/>
        <v>3605</v>
      </c>
      <c r="E116" s="68" t="str">
        <f t="shared" si="5"/>
        <v>900053605</v>
      </c>
      <c r="F116" s="67">
        <v>900053698</v>
      </c>
      <c r="G116" s="84" t="s">
        <v>118</v>
      </c>
    </row>
    <row r="117" spans="1:7" s="66" customFormat="1" x14ac:dyDescent="0.2">
      <c r="A117" s="96">
        <v>360601</v>
      </c>
      <c r="B117" s="98" t="s">
        <v>201</v>
      </c>
      <c r="C117" s="83" t="str">
        <f t="shared" si="6"/>
        <v>KiTa Eschborn</v>
      </c>
      <c r="D117" s="68" t="str">
        <f t="shared" si="4"/>
        <v>3606</v>
      </c>
      <c r="E117" s="68" t="str">
        <f t="shared" si="5"/>
        <v>900053606</v>
      </c>
      <c r="F117" s="67">
        <v>900053698</v>
      </c>
      <c r="G117" s="84" t="s">
        <v>118</v>
      </c>
    </row>
    <row r="118" spans="1:7" s="66" customFormat="1" x14ac:dyDescent="0.2">
      <c r="A118" s="96">
        <v>360902</v>
      </c>
      <c r="B118" s="98" t="s">
        <v>202</v>
      </c>
      <c r="C118" s="83" t="str">
        <f t="shared" si="6"/>
        <v>Krippe Hattersheim</v>
      </c>
      <c r="D118" s="68" t="str">
        <f t="shared" si="4"/>
        <v>3609</v>
      </c>
      <c r="E118" s="68" t="str">
        <f t="shared" si="5"/>
        <v>900053609</v>
      </c>
      <c r="F118" s="67">
        <v>900053698</v>
      </c>
      <c r="G118" s="84" t="s">
        <v>118</v>
      </c>
    </row>
    <row r="119" spans="1:7" s="66" customFormat="1" x14ac:dyDescent="0.2">
      <c r="A119" s="96">
        <v>361001</v>
      </c>
      <c r="B119" s="98" t="s">
        <v>203</v>
      </c>
      <c r="C119" s="83" t="str">
        <f t="shared" si="6"/>
        <v>KiTa Hofheim-Johannes</v>
      </c>
      <c r="D119" s="68" t="str">
        <f t="shared" si="4"/>
        <v>3610</v>
      </c>
      <c r="E119" s="68" t="str">
        <f t="shared" si="5"/>
        <v>900053610</v>
      </c>
      <c r="F119" s="67">
        <v>900053698</v>
      </c>
      <c r="G119" s="84" t="s">
        <v>118</v>
      </c>
    </row>
    <row r="120" spans="1:7" s="66" customFormat="1" x14ac:dyDescent="0.2">
      <c r="A120" s="96">
        <v>361002</v>
      </c>
      <c r="B120" s="98" t="s">
        <v>204</v>
      </c>
      <c r="C120" s="83" t="str">
        <f t="shared" si="6"/>
        <v>Krippe Hofheim-Johannes</v>
      </c>
      <c r="D120" s="68" t="str">
        <f t="shared" si="4"/>
        <v>3610</v>
      </c>
      <c r="E120" s="68" t="str">
        <f t="shared" si="5"/>
        <v>900053610</v>
      </c>
      <c r="F120" s="67">
        <v>900053698</v>
      </c>
      <c r="G120" s="84" t="s">
        <v>118</v>
      </c>
    </row>
    <row r="121" spans="1:7" s="66" customFormat="1" x14ac:dyDescent="0.2">
      <c r="A121" s="96">
        <v>361003</v>
      </c>
      <c r="B121" s="98" t="s">
        <v>205</v>
      </c>
      <c r="C121" s="83" t="str">
        <f t="shared" si="6"/>
        <v>Steinbergschule Hofheim-Johannes</v>
      </c>
      <c r="D121" s="68" t="str">
        <f t="shared" si="4"/>
        <v>3610</v>
      </c>
      <c r="E121" s="68" t="str">
        <f t="shared" si="5"/>
        <v>900053610</v>
      </c>
      <c r="F121" s="67">
        <v>900053698</v>
      </c>
      <c r="G121" s="84" t="s">
        <v>118</v>
      </c>
    </row>
    <row r="122" spans="1:7" s="66" customFormat="1" x14ac:dyDescent="0.2">
      <c r="A122" s="96">
        <v>361101</v>
      </c>
      <c r="B122" s="98" t="s">
        <v>206</v>
      </c>
      <c r="C122" s="83" t="str">
        <f t="shared" si="6"/>
        <v>KiTa Hofheim-Marxheim</v>
      </c>
      <c r="D122" s="68" t="str">
        <f t="shared" si="4"/>
        <v>3611</v>
      </c>
      <c r="E122" s="68" t="str">
        <f t="shared" si="5"/>
        <v>900053611</v>
      </c>
      <c r="F122" s="67">
        <v>900053698</v>
      </c>
      <c r="G122" s="84" t="s">
        <v>118</v>
      </c>
    </row>
    <row r="123" spans="1:7" s="66" customFormat="1" x14ac:dyDescent="0.2">
      <c r="A123" s="96">
        <v>361201</v>
      </c>
      <c r="B123" s="98" t="s">
        <v>207</v>
      </c>
      <c r="C123" s="83" t="str">
        <f t="shared" si="6"/>
        <v>KiTa Paulus, Kelkheim</v>
      </c>
      <c r="D123" s="68" t="str">
        <f t="shared" si="4"/>
        <v>3612</v>
      </c>
      <c r="E123" s="68" t="str">
        <f t="shared" si="5"/>
        <v>900053612</v>
      </c>
      <c r="F123" s="67">
        <v>900053698</v>
      </c>
      <c r="G123" s="84" t="s">
        <v>118</v>
      </c>
    </row>
    <row r="124" spans="1:7" s="66" customFormat="1" x14ac:dyDescent="0.2">
      <c r="A124" s="96">
        <v>361301</v>
      </c>
      <c r="B124" s="98" t="s">
        <v>208</v>
      </c>
      <c r="C124" s="83" t="str">
        <f t="shared" si="6"/>
        <v>KiTa Stephanus, Kelkheim</v>
      </c>
      <c r="D124" s="68" t="str">
        <f t="shared" si="4"/>
        <v>3613</v>
      </c>
      <c r="E124" s="68" t="str">
        <f t="shared" si="5"/>
        <v>900053613</v>
      </c>
      <c r="F124" s="67">
        <v>900053698</v>
      </c>
      <c r="G124" s="84" t="s">
        <v>118</v>
      </c>
    </row>
    <row r="125" spans="1:7" s="66" customFormat="1" x14ac:dyDescent="0.2">
      <c r="A125" s="96">
        <v>361302</v>
      </c>
      <c r="B125" s="98" t="s">
        <v>209</v>
      </c>
      <c r="C125" s="83" t="str">
        <f t="shared" si="6"/>
        <v>Krippe Stephanus, Kelkheim</v>
      </c>
      <c r="D125" s="68" t="str">
        <f t="shared" si="4"/>
        <v>3613</v>
      </c>
      <c r="E125" s="68" t="str">
        <f t="shared" si="5"/>
        <v>900053613</v>
      </c>
      <c r="F125" s="67">
        <v>900053698</v>
      </c>
      <c r="G125" s="84" t="s">
        <v>118</v>
      </c>
    </row>
    <row r="126" spans="1:7" s="66" customFormat="1" x14ac:dyDescent="0.2">
      <c r="A126" s="96">
        <v>361401</v>
      </c>
      <c r="B126" s="98" t="s">
        <v>210</v>
      </c>
      <c r="C126" s="83" t="str">
        <f t="shared" si="6"/>
        <v>KiTa Königstein</v>
      </c>
      <c r="D126" s="68" t="str">
        <f t="shared" si="4"/>
        <v>3614</v>
      </c>
      <c r="E126" s="68" t="str">
        <f t="shared" si="5"/>
        <v>900053614</v>
      </c>
      <c r="F126" s="67">
        <v>900053698</v>
      </c>
      <c r="G126" s="84" t="s">
        <v>118</v>
      </c>
    </row>
    <row r="127" spans="1:7" s="66" customFormat="1" x14ac:dyDescent="0.2">
      <c r="A127" s="96">
        <v>361501</v>
      </c>
      <c r="B127" s="98" t="s">
        <v>211</v>
      </c>
      <c r="C127" s="83" t="str">
        <f t="shared" si="6"/>
        <v>KiTa Kriftel</v>
      </c>
      <c r="D127" s="68" t="str">
        <f t="shared" si="4"/>
        <v>3615</v>
      </c>
      <c r="E127" s="68" t="str">
        <f t="shared" si="5"/>
        <v>900053615</v>
      </c>
      <c r="F127" s="67">
        <v>900053698</v>
      </c>
      <c r="G127" s="84" t="s">
        <v>118</v>
      </c>
    </row>
    <row r="128" spans="1:7" s="66" customFormat="1" x14ac:dyDescent="0.2">
      <c r="A128" s="96">
        <v>361502</v>
      </c>
      <c r="B128" s="98" t="s">
        <v>212</v>
      </c>
      <c r="C128" s="83" t="str">
        <f t="shared" si="6"/>
        <v>Krippe Kriftel</v>
      </c>
      <c r="D128" s="68" t="str">
        <f t="shared" si="4"/>
        <v>3615</v>
      </c>
      <c r="E128" s="68" t="str">
        <f t="shared" si="5"/>
        <v>900053615</v>
      </c>
      <c r="F128" s="67">
        <v>900053698</v>
      </c>
      <c r="G128" s="84" t="s">
        <v>118</v>
      </c>
    </row>
    <row r="129" spans="1:7" s="66" customFormat="1" x14ac:dyDescent="0.2">
      <c r="A129" s="96">
        <v>361601</v>
      </c>
      <c r="B129" s="98" t="s">
        <v>213</v>
      </c>
      <c r="C129" s="83" t="str">
        <f t="shared" si="6"/>
        <v>KiTa Kronberg</v>
      </c>
      <c r="D129" s="68" t="str">
        <f t="shared" si="4"/>
        <v>3616</v>
      </c>
      <c r="E129" s="68" t="str">
        <f t="shared" si="5"/>
        <v>900053616</v>
      </c>
      <c r="F129" s="67">
        <v>900053698</v>
      </c>
      <c r="G129" s="84" t="s">
        <v>118</v>
      </c>
    </row>
    <row r="130" spans="1:7" s="66" customFormat="1" x14ac:dyDescent="0.2">
      <c r="A130" s="96">
        <v>361701</v>
      </c>
      <c r="B130" s="98" t="s">
        <v>214</v>
      </c>
      <c r="C130" s="83" t="str">
        <f t="shared" si="6"/>
        <v>KiTa Langenhain</v>
      </c>
      <c r="D130" s="68" t="str">
        <f t="shared" ref="D130:D146" si="7">IF(LEN($A130)&lt;=4,LEFT(TEXT($A130,"0000"),4),LEFT(TEXT($A130,"000000"),4))</f>
        <v>3617</v>
      </c>
      <c r="E130" s="68" t="str">
        <f t="shared" ref="E130:E146" si="8">$M$1&amp;$D130</f>
        <v>900053617</v>
      </c>
      <c r="F130" s="67">
        <v>900053698</v>
      </c>
      <c r="G130" s="84" t="s">
        <v>118</v>
      </c>
    </row>
    <row r="131" spans="1:7" s="66" customFormat="1" x14ac:dyDescent="0.2">
      <c r="A131" s="96">
        <v>361702</v>
      </c>
      <c r="B131" s="98" t="s">
        <v>215</v>
      </c>
      <c r="C131" s="83" t="str">
        <f t="shared" si="6"/>
        <v>Krippe Langenhain</v>
      </c>
      <c r="D131" s="68" t="str">
        <f t="shared" si="7"/>
        <v>3617</v>
      </c>
      <c r="E131" s="68" t="str">
        <f t="shared" si="8"/>
        <v>900053617</v>
      </c>
      <c r="F131" s="67">
        <v>900053698</v>
      </c>
      <c r="G131" s="84" t="s">
        <v>118</v>
      </c>
    </row>
    <row r="132" spans="1:7" s="66" customFormat="1" x14ac:dyDescent="0.2">
      <c r="A132" s="96">
        <v>361703</v>
      </c>
      <c r="B132" s="98" t="s">
        <v>216</v>
      </c>
      <c r="C132" s="83" t="str">
        <f t="shared" si="6"/>
        <v>Schule Langenhain</v>
      </c>
      <c r="D132" s="68" t="str">
        <f t="shared" si="7"/>
        <v>3617</v>
      </c>
      <c r="E132" s="68" t="str">
        <f t="shared" si="8"/>
        <v>900053617</v>
      </c>
      <c r="F132" s="67">
        <v>900053698</v>
      </c>
      <c r="G132" s="84" t="s">
        <v>118</v>
      </c>
    </row>
    <row r="133" spans="1:7" s="66" customFormat="1" x14ac:dyDescent="0.2">
      <c r="A133" s="96">
        <v>361801</v>
      </c>
      <c r="B133" s="97" t="s">
        <v>217</v>
      </c>
      <c r="C133" s="83" t="str">
        <f t="shared" si="6"/>
        <v>KiTa Lorsbach</v>
      </c>
      <c r="D133" s="68" t="str">
        <f t="shared" si="7"/>
        <v>3618</v>
      </c>
      <c r="E133" s="68" t="str">
        <f t="shared" si="8"/>
        <v>900053618</v>
      </c>
      <c r="F133" s="67">
        <v>900053698</v>
      </c>
      <c r="G133" s="84" t="s">
        <v>118</v>
      </c>
    </row>
    <row r="134" spans="1:7" s="66" customFormat="1" x14ac:dyDescent="0.2">
      <c r="A134" s="96">
        <v>361802</v>
      </c>
      <c r="B134" s="97" t="s">
        <v>218</v>
      </c>
      <c r="C134" s="83" t="str">
        <f t="shared" si="6"/>
        <v>bach Betr. Grundschule</v>
      </c>
      <c r="D134" s="68" t="str">
        <f t="shared" si="7"/>
        <v>3618</v>
      </c>
      <c r="E134" s="68" t="str">
        <f t="shared" si="8"/>
        <v>900053618</v>
      </c>
      <c r="F134" s="67">
        <v>900053698</v>
      </c>
      <c r="G134" s="84" t="s">
        <v>118</v>
      </c>
    </row>
    <row r="135" spans="1:7" s="66" customFormat="1" x14ac:dyDescent="0.2">
      <c r="A135" s="88">
        <v>361901</v>
      </c>
      <c r="B135" s="83" t="s">
        <v>134</v>
      </c>
      <c r="C135" s="83" t="str">
        <f t="shared" si="6"/>
        <v>Kirchengemeinde Neuenhain</v>
      </c>
      <c r="D135" s="68" t="str">
        <f t="shared" si="7"/>
        <v>3619</v>
      </c>
      <c r="E135" s="68" t="str">
        <f t="shared" si="8"/>
        <v>900053619</v>
      </c>
      <c r="F135" s="67">
        <v>900053698</v>
      </c>
      <c r="G135" s="84" t="s">
        <v>118</v>
      </c>
    </row>
    <row r="136" spans="1:7" s="66" customFormat="1" x14ac:dyDescent="0.2">
      <c r="A136" s="96">
        <v>361901</v>
      </c>
      <c r="B136" s="98" t="s">
        <v>219</v>
      </c>
      <c r="C136" s="83" t="str">
        <f t="shared" si="6"/>
        <v>KiTa Neuenhain</v>
      </c>
      <c r="D136" s="68" t="str">
        <f t="shared" si="7"/>
        <v>3619</v>
      </c>
      <c r="E136" s="68" t="str">
        <f t="shared" si="8"/>
        <v>900053619</v>
      </c>
      <c r="F136" s="67">
        <v>900053698</v>
      </c>
      <c r="G136" s="84" t="s">
        <v>118</v>
      </c>
    </row>
    <row r="137" spans="1:7" s="66" customFormat="1" x14ac:dyDescent="0.2">
      <c r="A137" s="88">
        <v>361902</v>
      </c>
      <c r="B137" s="83" t="s">
        <v>220</v>
      </c>
      <c r="C137" s="83" t="str">
        <f t="shared" si="6"/>
        <v>Kirchengemeinde Neuenhain/Mammolshain</v>
      </c>
      <c r="D137" s="68" t="str">
        <f t="shared" si="7"/>
        <v>3619</v>
      </c>
      <c r="E137" s="68" t="str">
        <f t="shared" si="8"/>
        <v>900053619</v>
      </c>
      <c r="F137" s="67">
        <v>900053698</v>
      </c>
      <c r="G137" s="84" t="s">
        <v>118</v>
      </c>
    </row>
    <row r="138" spans="1:7" s="66" customFormat="1" x14ac:dyDescent="0.2">
      <c r="A138" s="96">
        <v>361902</v>
      </c>
      <c r="B138" s="97" t="s">
        <v>221</v>
      </c>
      <c r="C138" s="83" t="str">
        <f t="shared" si="6"/>
        <v>Krippe Neuenhain</v>
      </c>
      <c r="D138" s="68" t="str">
        <f t="shared" si="7"/>
        <v>3619</v>
      </c>
      <c r="E138" s="68" t="str">
        <f t="shared" si="8"/>
        <v>900053619</v>
      </c>
      <c r="F138" s="67">
        <v>900053698</v>
      </c>
      <c r="G138" s="84" t="s">
        <v>118</v>
      </c>
    </row>
    <row r="139" spans="1:7" x14ac:dyDescent="0.2">
      <c r="A139" s="88">
        <v>361903</v>
      </c>
      <c r="B139" s="83" t="s">
        <v>222</v>
      </c>
      <c r="C139" s="83" t="str">
        <f t="shared" si="6"/>
        <v>Kirchengemeinde Neuenhain/Augustinum</v>
      </c>
      <c r="D139" s="68" t="str">
        <f t="shared" si="7"/>
        <v>3619</v>
      </c>
      <c r="E139" s="68" t="str">
        <f t="shared" si="8"/>
        <v>900053619</v>
      </c>
      <c r="F139" s="67">
        <v>900053698</v>
      </c>
      <c r="G139" s="84" t="s">
        <v>118</v>
      </c>
    </row>
    <row r="140" spans="1:7" x14ac:dyDescent="0.2">
      <c r="A140" s="96">
        <v>362201</v>
      </c>
      <c r="B140" s="98" t="s">
        <v>223</v>
      </c>
      <c r="C140" s="83" t="str">
        <f t="shared" si="6"/>
        <v>KiTa Oberhöchstadt</v>
      </c>
      <c r="D140" s="68" t="str">
        <f t="shared" si="7"/>
        <v>3622</v>
      </c>
      <c r="E140" s="68" t="str">
        <f t="shared" si="8"/>
        <v>900053622</v>
      </c>
      <c r="F140" s="67">
        <v>900053698</v>
      </c>
      <c r="G140" s="84" t="s">
        <v>118</v>
      </c>
    </row>
    <row r="141" spans="1:7" x14ac:dyDescent="0.2">
      <c r="A141" s="96">
        <v>362602</v>
      </c>
      <c r="B141" s="98" t="s">
        <v>224</v>
      </c>
      <c r="C141" s="83" t="str">
        <f t="shared" si="6"/>
        <v>Krippe Schönberg</v>
      </c>
      <c r="D141" s="68" t="str">
        <f t="shared" si="7"/>
        <v>3626</v>
      </c>
      <c r="E141" s="68" t="str">
        <f t="shared" si="8"/>
        <v>900053626</v>
      </c>
      <c r="F141" s="67">
        <v>900053698</v>
      </c>
      <c r="G141" s="84" t="s">
        <v>118</v>
      </c>
    </row>
    <row r="142" spans="1:7" x14ac:dyDescent="0.2">
      <c r="A142" s="96">
        <v>362701</v>
      </c>
      <c r="B142" s="97" t="s">
        <v>225</v>
      </c>
      <c r="C142" s="83" t="str">
        <f t="shared" si="6"/>
        <v>Friedens KiTa Schwalbach</v>
      </c>
      <c r="D142" s="68" t="str">
        <f t="shared" si="7"/>
        <v>3627</v>
      </c>
      <c r="E142" s="68" t="str">
        <f t="shared" si="8"/>
        <v>900053627</v>
      </c>
      <c r="F142" s="67">
        <v>900053698</v>
      </c>
      <c r="G142" s="84" t="s">
        <v>118</v>
      </c>
    </row>
    <row r="143" spans="1:7" x14ac:dyDescent="0.2">
      <c r="A143" s="96">
        <v>362702</v>
      </c>
      <c r="B143" s="97" t="s">
        <v>226</v>
      </c>
      <c r="C143" s="83" t="str">
        <f t="shared" si="6"/>
        <v>Friedens Krabbelgruppe Schwalbach</v>
      </c>
      <c r="D143" s="68" t="str">
        <f t="shared" si="7"/>
        <v>3627</v>
      </c>
      <c r="E143" s="68" t="str">
        <f t="shared" si="8"/>
        <v>900053627</v>
      </c>
      <c r="F143" s="67">
        <v>900053698</v>
      </c>
      <c r="G143" s="84" t="s">
        <v>118</v>
      </c>
    </row>
    <row r="144" spans="1:7" x14ac:dyDescent="0.2">
      <c r="A144" s="96">
        <v>362801</v>
      </c>
      <c r="B144" s="97" t="s">
        <v>227</v>
      </c>
      <c r="C144" s="83" t="str">
        <f t="shared" si="6"/>
        <v>KiTa Schwalbach - Limes</v>
      </c>
      <c r="D144" s="68" t="str">
        <f t="shared" si="7"/>
        <v>3628</v>
      </c>
      <c r="E144" s="68" t="str">
        <f t="shared" si="8"/>
        <v>900053628</v>
      </c>
      <c r="F144" s="67">
        <v>900053698</v>
      </c>
      <c r="G144" s="84" t="s">
        <v>118</v>
      </c>
    </row>
    <row r="145" spans="1:7" x14ac:dyDescent="0.2">
      <c r="A145" s="96">
        <v>362901</v>
      </c>
      <c r="B145" s="98" t="s">
        <v>228</v>
      </c>
      <c r="C145" s="83" t="str">
        <f t="shared" si="6"/>
        <v>KiTa Sulzbach</v>
      </c>
      <c r="D145" s="68" t="str">
        <f t="shared" si="7"/>
        <v>3629</v>
      </c>
      <c r="E145" s="68" t="str">
        <f t="shared" si="8"/>
        <v>900053629</v>
      </c>
      <c r="F145" s="67">
        <v>900053698</v>
      </c>
      <c r="G145" s="84" t="s">
        <v>118</v>
      </c>
    </row>
    <row r="146" spans="1:7" x14ac:dyDescent="0.2">
      <c r="A146" s="96">
        <v>363101</v>
      </c>
      <c r="B146" s="98" t="s">
        <v>229</v>
      </c>
      <c r="C146" s="83" t="str">
        <f t="shared" si="6"/>
        <v>KiTa Flörsheim</v>
      </c>
      <c r="D146" s="68" t="str">
        <f t="shared" si="7"/>
        <v>3631</v>
      </c>
      <c r="E146" s="68" t="str">
        <f t="shared" si="8"/>
        <v>900053631</v>
      </c>
      <c r="F146" s="67">
        <v>900053698</v>
      </c>
      <c r="G146" s="84" t="s">
        <v>118</v>
      </c>
    </row>
    <row r="147" spans="1:7" x14ac:dyDescent="0.2">
      <c r="A147" s="68"/>
      <c r="B147" s="66"/>
      <c r="C147" s="66"/>
      <c r="D147" s="68"/>
      <c r="E147" s="68"/>
      <c r="F147" s="74"/>
      <c r="G147" s="84"/>
    </row>
    <row r="148" spans="1:7" x14ac:dyDescent="0.2">
      <c r="A148" s="87"/>
      <c r="B148" s="66"/>
      <c r="C148" s="66"/>
      <c r="D148" s="68"/>
      <c r="E148" s="68"/>
      <c r="F148" s="74"/>
      <c r="G148" s="84"/>
    </row>
    <row r="149" spans="1:7" x14ac:dyDescent="0.2">
      <c r="A149" s="68"/>
      <c r="B149" s="66"/>
      <c r="C149" s="66"/>
      <c r="D149" s="68"/>
      <c r="E149" s="68"/>
      <c r="F149" s="74"/>
      <c r="G149" s="84"/>
    </row>
    <row r="150" spans="1:7" x14ac:dyDescent="0.2">
      <c r="A150" s="87"/>
      <c r="B150" s="66"/>
      <c r="C150" s="66"/>
      <c r="D150" s="68"/>
      <c r="E150" s="68"/>
      <c r="F150" s="74"/>
      <c r="G150" s="84"/>
    </row>
    <row r="151" spans="1:7" x14ac:dyDescent="0.2">
      <c r="A151" s="68"/>
      <c r="B151" s="66"/>
      <c r="C151" s="66"/>
      <c r="D151" s="68"/>
      <c r="E151" s="68"/>
      <c r="F151" s="74"/>
      <c r="G151" s="84"/>
    </row>
    <row r="152" spans="1:7" x14ac:dyDescent="0.2">
      <c r="A152" s="87"/>
      <c r="B152" s="66"/>
      <c r="C152" s="66"/>
      <c r="D152" s="68"/>
      <c r="E152" s="68"/>
      <c r="F152" s="74"/>
      <c r="G152" s="84"/>
    </row>
    <row r="153" spans="1:7" x14ac:dyDescent="0.2">
      <c r="A153" s="68"/>
      <c r="B153" s="66"/>
      <c r="C153" s="66"/>
      <c r="D153" s="68"/>
      <c r="E153" s="68"/>
      <c r="F153" s="74"/>
      <c r="G153" s="84"/>
    </row>
    <row r="154" spans="1:7" x14ac:dyDescent="0.2">
      <c r="A154" s="68"/>
      <c r="B154" s="66"/>
      <c r="C154" s="66"/>
      <c r="D154" s="68"/>
      <c r="E154" s="68"/>
      <c r="F154" s="74"/>
      <c r="G154" s="84"/>
    </row>
    <row r="155" spans="1:7" x14ac:dyDescent="0.2">
      <c r="A155" s="87"/>
      <c r="B155" s="66"/>
      <c r="C155" s="66"/>
      <c r="D155" s="68"/>
      <c r="E155" s="68"/>
      <c r="F155" s="74"/>
      <c r="G155" s="84"/>
    </row>
    <row r="156" spans="1:7" x14ac:dyDescent="0.2">
      <c r="A156" s="87"/>
      <c r="B156" s="66"/>
      <c r="C156" s="66"/>
      <c r="D156" s="68"/>
      <c r="E156" s="68"/>
      <c r="F156" s="74"/>
      <c r="G156" s="84"/>
    </row>
    <row r="157" spans="1:7" x14ac:dyDescent="0.2">
      <c r="A157" s="87"/>
      <c r="B157" s="66"/>
      <c r="C157" s="66"/>
      <c r="D157" s="68"/>
      <c r="E157" s="68"/>
      <c r="F157" s="74"/>
      <c r="G157" s="84"/>
    </row>
    <row r="158" spans="1:7" x14ac:dyDescent="0.2">
      <c r="A158" s="87"/>
      <c r="B158" s="66"/>
      <c r="C158" s="66"/>
      <c r="D158" s="68"/>
      <c r="E158" s="68"/>
      <c r="F158" s="74"/>
      <c r="G158" s="84"/>
    </row>
    <row r="159" spans="1:7" x14ac:dyDescent="0.2">
      <c r="A159" s="87"/>
      <c r="B159" s="66"/>
      <c r="C159" s="66"/>
      <c r="D159" s="68"/>
      <c r="E159" s="68"/>
      <c r="F159" s="74"/>
      <c r="G159" s="84"/>
    </row>
    <row r="160" spans="1:7" x14ac:dyDescent="0.2">
      <c r="A160" s="87"/>
      <c r="B160" s="66"/>
      <c r="C160" s="66"/>
      <c r="D160" s="68"/>
      <c r="E160" s="68"/>
      <c r="F160" s="74"/>
      <c r="G160" s="84"/>
    </row>
    <row r="161" spans="1:7" x14ac:dyDescent="0.2">
      <c r="A161" s="87"/>
      <c r="B161" s="66"/>
      <c r="C161" s="66"/>
      <c r="D161" s="68"/>
      <c r="E161" s="68"/>
      <c r="F161" s="74"/>
      <c r="G161" s="84"/>
    </row>
    <row r="162" spans="1:7" x14ac:dyDescent="0.2">
      <c r="A162" s="87"/>
      <c r="B162" s="66"/>
      <c r="C162" s="66"/>
      <c r="D162" s="68"/>
      <c r="E162" s="68"/>
      <c r="F162" s="74"/>
      <c r="G162" s="84"/>
    </row>
    <row r="163" spans="1:7" x14ac:dyDescent="0.2">
      <c r="A163" s="87"/>
      <c r="B163" s="66"/>
      <c r="C163" s="66"/>
      <c r="D163" s="68"/>
      <c r="E163" s="68"/>
      <c r="F163" s="74"/>
      <c r="G163" s="84"/>
    </row>
    <row r="164" spans="1:7" x14ac:dyDescent="0.2">
      <c r="A164" s="87"/>
      <c r="B164" s="66"/>
      <c r="C164" s="66"/>
      <c r="D164" s="68"/>
      <c r="E164" s="68"/>
      <c r="F164" s="74"/>
      <c r="G164" s="84"/>
    </row>
    <row r="165" spans="1:7" x14ac:dyDescent="0.2">
      <c r="A165" s="87"/>
      <c r="B165" s="66"/>
      <c r="C165" s="66"/>
      <c r="D165" s="68"/>
      <c r="E165" s="68"/>
      <c r="F165" s="74"/>
      <c r="G165" s="84"/>
    </row>
    <row r="166" spans="1:7" x14ac:dyDescent="0.2">
      <c r="A166" s="87"/>
      <c r="B166" s="66"/>
      <c r="C166" s="66"/>
      <c r="D166" s="68"/>
      <c r="E166" s="68"/>
      <c r="F166" s="74"/>
      <c r="G166" s="84"/>
    </row>
    <row r="167" spans="1:7" s="66" customFormat="1" x14ac:dyDescent="0.2">
      <c r="A167" s="87"/>
      <c r="D167" s="68"/>
      <c r="E167" s="68"/>
      <c r="F167" s="74"/>
      <c r="G167" s="84"/>
    </row>
    <row r="168" spans="1:7" s="66" customFormat="1" x14ac:dyDescent="0.2">
      <c r="A168" s="87"/>
      <c r="D168" s="68"/>
      <c r="E168" s="68"/>
      <c r="F168" s="74"/>
      <c r="G168" s="84"/>
    </row>
    <row r="169" spans="1:7" s="66" customFormat="1" x14ac:dyDescent="0.2">
      <c r="A169" s="87"/>
      <c r="D169" s="68"/>
      <c r="E169" s="68"/>
      <c r="F169" s="74"/>
      <c r="G169" s="84"/>
    </row>
    <row r="170" spans="1:7" s="66" customFormat="1" x14ac:dyDescent="0.2">
      <c r="A170" s="87"/>
      <c r="D170" s="68"/>
      <c r="E170" s="68"/>
      <c r="F170" s="74"/>
      <c r="G170" s="84"/>
    </row>
    <row r="171" spans="1:7" s="66" customFormat="1" x14ac:dyDescent="0.2">
      <c r="A171" s="87"/>
      <c r="D171" s="68"/>
      <c r="E171" s="68"/>
      <c r="F171" s="74"/>
      <c r="G171" s="84"/>
    </row>
    <row r="172" spans="1:7" s="66" customFormat="1" x14ac:dyDescent="0.2">
      <c r="A172" s="87"/>
      <c r="D172" s="68"/>
      <c r="E172" s="68"/>
      <c r="F172" s="74"/>
      <c r="G172" s="84"/>
    </row>
    <row r="173" spans="1:7" s="66" customFormat="1" x14ac:dyDescent="0.2">
      <c r="A173" s="87"/>
      <c r="D173" s="68"/>
      <c r="E173" s="68"/>
      <c r="F173" s="74"/>
      <c r="G173" s="84"/>
    </row>
    <row r="174" spans="1:7" s="66" customFormat="1" x14ac:dyDescent="0.2">
      <c r="A174" s="87"/>
      <c r="D174" s="68"/>
      <c r="E174" s="68"/>
      <c r="F174" s="74"/>
      <c r="G174" s="84"/>
    </row>
    <row r="175" spans="1:7" s="66" customFormat="1" x14ac:dyDescent="0.2">
      <c r="A175" s="87"/>
      <c r="D175" s="68"/>
      <c r="E175" s="68"/>
      <c r="F175" s="74"/>
      <c r="G175" s="84"/>
    </row>
    <row r="176" spans="1:7" s="66" customFormat="1" x14ac:dyDescent="0.2">
      <c r="A176" s="87"/>
      <c r="D176" s="68"/>
      <c r="E176" s="68"/>
      <c r="F176" s="74"/>
      <c r="G176" s="84"/>
    </row>
    <row r="177" spans="1:7" s="66" customFormat="1" x14ac:dyDescent="0.2">
      <c r="A177" s="87"/>
      <c r="D177" s="68"/>
      <c r="E177" s="68"/>
      <c r="F177" s="74"/>
      <c r="G177" s="84"/>
    </row>
    <row r="178" spans="1:7" s="66" customFormat="1" x14ac:dyDescent="0.2">
      <c r="A178" s="87"/>
      <c r="D178" s="68"/>
      <c r="E178" s="68"/>
      <c r="F178" s="74"/>
      <c r="G178" s="84"/>
    </row>
    <row r="179" spans="1:7" s="66" customFormat="1" x14ac:dyDescent="0.2">
      <c r="A179" s="87"/>
      <c r="D179" s="68"/>
      <c r="E179" s="68"/>
      <c r="F179" s="74"/>
      <c r="G179" s="84"/>
    </row>
    <row r="180" spans="1:7" s="66" customFormat="1" x14ac:dyDescent="0.2">
      <c r="A180" s="87"/>
      <c r="D180" s="68"/>
      <c r="E180" s="68"/>
      <c r="F180" s="74"/>
      <c r="G180" s="84"/>
    </row>
    <row r="181" spans="1:7" s="66" customFormat="1" x14ac:dyDescent="0.2">
      <c r="A181" s="87"/>
      <c r="D181" s="68"/>
      <c r="E181" s="68"/>
      <c r="F181" s="74"/>
      <c r="G181" s="84"/>
    </row>
    <row r="182" spans="1:7" s="66" customFormat="1" x14ac:dyDescent="0.2">
      <c r="A182" s="87"/>
      <c r="D182" s="68"/>
      <c r="E182" s="68"/>
      <c r="F182" s="74"/>
      <c r="G182" s="84"/>
    </row>
    <row r="183" spans="1:7" s="66" customFormat="1" x14ac:dyDescent="0.2">
      <c r="A183" s="87"/>
      <c r="D183" s="68"/>
      <c r="E183" s="68"/>
      <c r="F183" s="74"/>
      <c r="G183" s="84"/>
    </row>
    <row r="184" spans="1:7" s="66" customFormat="1" x14ac:dyDescent="0.2">
      <c r="A184" s="87"/>
      <c r="D184" s="68"/>
      <c r="E184" s="68"/>
      <c r="F184" s="74"/>
      <c r="G184" s="84"/>
    </row>
    <row r="185" spans="1:7" s="66" customFormat="1" x14ac:dyDescent="0.2">
      <c r="A185" s="87"/>
      <c r="D185" s="68"/>
      <c r="E185" s="68"/>
      <c r="F185" s="74"/>
      <c r="G185" s="84"/>
    </row>
    <row r="186" spans="1:7" s="66" customFormat="1" x14ac:dyDescent="0.2">
      <c r="A186" s="68"/>
      <c r="D186" s="68"/>
      <c r="E186" s="68"/>
      <c r="F186" s="74"/>
      <c r="G186" s="84"/>
    </row>
    <row r="187" spans="1:7" s="66" customFormat="1" x14ac:dyDescent="0.2">
      <c r="A187" s="87"/>
      <c r="D187" s="68"/>
      <c r="E187" s="68"/>
      <c r="F187" s="74"/>
      <c r="G187" s="84"/>
    </row>
    <row r="188" spans="1:7" s="66" customFormat="1" x14ac:dyDescent="0.2">
      <c r="A188" s="87"/>
      <c r="D188" s="68"/>
      <c r="E188" s="68"/>
      <c r="F188" s="74"/>
      <c r="G188" s="84"/>
    </row>
    <row r="189" spans="1:7" s="66" customFormat="1" x14ac:dyDescent="0.2">
      <c r="A189" s="87"/>
      <c r="D189" s="68"/>
      <c r="E189" s="68"/>
      <c r="F189" s="74"/>
      <c r="G189" s="84"/>
    </row>
    <row r="190" spans="1:7" s="66" customFormat="1" x14ac:dyDescent="0.2">
      <c r="A190" s="87"/>
      <c r="D190" s="68"/>
      <c r="E190" s="68"/>
      <c r="F190" s="74"/>
      <c r="G190" s="84"/>
    </row>
    <row r="191" spans="1:7" s="66" customFormat="1" x14ac:dyDescent="0.2">
      <c r="A191" s="87"/>
      <c r="D191" s="68"/>
      <c r="E191" s="68"/>
      <c r="F191" s="74"/>
      <c r="G191" s="84"/>
    </row>
    <row r="192" spans="1:7" s="66" customFormat="1" x14ac:dyDescent="0.2">
      <c r="A192" s="87"/>
      <c r="D192" s="68"/>
      <c r="E192" s="68"/>
      <c r="F192" s="74"/>
      <c r="G192" s="84"/>
    </row>
    <row r="193" spans="1:7" s="66" customFormat="1" x14ac:dyDescent="0.2">
      <c r="A193" s="87"/>
      <c r="D193" s="68"/>
      <c r="E193" s="68"/>
      <c r="F193" s="74"/>
      <c r="G193" s="84"/>
    </row>
    <row r="194" spans="1:7" s="66" customFormat="1" x14ac:dyDescent="0.2">
      <c r="A194" s="87"/>
      <c r="D194" s="68"/>
      <c r="E194" s="68"/>
      <c r="F194" s="74"/>
      <c r="G194" s="84"/>
    </row>
    <row r="195" spans="1:7" s="66" customFormat="1" x14ac:dyDescent="0.2">
      <c r="A195" s="87"/>
      <c r="D195" s="68"/>
      <c r="E195" s="68"/>
      <c r="F195" s="74"/>
      <c r="G195" s="84"/>
    </row>
    <row r="196" spans="1:7" s="66" customFormat="1" x14ac:dyDescent="0.2">
      <c r="A196" s="87"/>
      <c r="D196" s="68"/>
      <c r="E196" s="68"/>
      <c r="F196" s="74"/>
      <c r="G196" s="84"/>
    </row>
    <row r="197" spans="1:7" s="66" customFormat="1" x14ac:dyDescent="0.2">
      <c r="A197" s="87"/>
      <c r="D197" s="68"/>
      <c r="E197" s="68"/>
      <c r="F197" s="74"/>
      <c r="G197" s="84"/>
    </row>
    <row r="198" spans="1:7" s="66" customFormat="1" x14ac:dyDescent="0.2">
      <c r="A198" s="88"/>
      <c r="B198" s="73"/>
      <c r="D198" s="68"/>
      <c r="E198" s="68"/>
      <c r="F198" s="67"/>
      <c r="G198" s="75"/>
    </row>
    <row r="199" spans="1:7" s="66" customFormat="1" x14ac:dyDescent="0.2">
      <c r="A199" s="88"/>
      <c r="B199" s="73"/>
      <c r="D199" s="68"/>
      <c r="E199" s="68"/>
      <c r="F199" s="67"/>
      <c r="G199" s="75"/>
    </row>
    <row r="200" spans="1:7" s="66" customFormat="1" x14ac:dyDescent="0.2">
      <c r="A200" s="88"/>
      <c r="B200" s="73"/>
      <c r="D200" s="68"/>
      <c r="E200" s="68"/>
      <c r="F200" s="67"/>
      <c r="G200" s="75"/>
    </row>
    <row r="201" spans="1:7" s="66" customFormat="1" x14ac:dyDescent="0.2">
      <c r="A201" s="88"/>
      <c r="B201" s="73"/>
      <c r="D201" s="68"/>
      <c r="E201" s="68"/>
      <c r="F201" s="67"/>
      <c r="G201" s="75"/>
    </row>
    <row r="202" spans="1:7" s="66" customFormat="1" x14ac:dyDescent="0.2">
      <c r="A202" s="88"/>
      <c r="B202" s="73"/>
      <c r="D202" s="68"/>
      <c r="E202" s="68"/>
      <c r="F202" s="67"/>
      <c r="G202" s="75"/>
    </row>
    <row r="203" spans="1:7" s="66" customFormat="1" x14ac:dyDescent="0.2">
      <c r="A203" s="88"/>
      <c r="B203" s="73"/>
      <c r="D203" s="68"/>
      <c r="E203" s="68"/>
      <c r="F203" s="67"/>
      <c r="G203" s="75"/>
    </row>
    <row r="204" spans="1:7" s="66" customFormat="1" x14ac:dyDescent="0.2">
      <c r="A204" s="88"/>
      <c r="B204" s="73"/>
      <c r="D204" s="68"/>
      <c r="E204" s="68"/>
      <c r="F204" s="67"/>
      <c r="G204" s="75"/>
    </row>
    <row r="205" spans="1:7" s="66" customFormat="1" x14ac:dyDescent="0.2">
      <c r="A205" s="88"/>
      <c r="B205" s="73"/>
      <c r="D205" s="68"/>
      <c r="E205" s="68"/>
      <c r="F205" s="67"/>
      <c r="G205" s="75"/>
    </row>
    <row r="206" spans="1:7" s="66" customFormat="1" x14ac:dyDescent="0.2">
      <c r="A206" s="88"/>
      <c r="B206" s="73"/>
      <c r="D206" s="68"/>
      <c r="E206" s="68"/>
      <c r="F206" s="67"/>
      <c r="G206" s="75"/>
    </row>
    <row r="207" spans="1:7" s="66" customFormat="1" x14ac:dyDescent="0.2">
      <c r="A207" s="88"/>
      <c r="B207" s="73"/>
      <c r="D207" s="68"/>
      <c r="E207" s="68"/>
      <c r="F207" s="67"/>
      <c r="G207" s="75"/>
    </row>
    <row r="208" spans="1:7" s="66" customFormat="1" x14ac:dyDescent="0.2">
      <c r="A208" s="88"/>
      <c r="B208" s="73"/>
      <c r="D208" s="68"/>
      <c r="E208" s="68"/>
      <c r="F208" s="67"/>
      <c r="G208" s="75"/>
    </row>
    <row r="209" spans="1:7" s="66" customFormat="1" x14ac:dyDescent="0.2">
      <c r="A209" s="88"/>
      <c r="B209" s="73"/>
      <c r="D209" s="68"/>
      <c r="E209" s="68"/>
      <c r="F209" s="67"/>
      <c r="G209" s="75"/>
    </row>
    <row r="210" spans="1:7" s="66" customFormat="1" x14ac:dyDescent="0.2">
      <c r="A210" s="88"/>
      <c r="B210" s="73"/>
      <c r="D210" s="68"/>
      <c r="E210" s="68"/>
      <c r="F210" s="67"/>
      <c r="G210" s="75"/>
    </row>
    <row r="211" spans="1:7" s="66" customFormat="1" x14ac:dyDescent="0.2">
      <c r="A211" s="88"/>
      <c r="B211" s="73"/>
      <c r="D211" s="68"/>
      <c r="E211" s="68"/>
      <c r="F211" s="67"/>
      <c r="G211" s="75"/>
    </row>
    <row r="212" spans="1:7" s="66" customFormat="1" x14ac:dyDescent="0.2">
      <c r="A212" s="88"/>
      <c r="B212" s="73"/>
      <c r="D212" s="68"/>
      <c r="E212" s="68"/>
      <c r="F212" s="67"/>
      <c r="G212" s="75"/>
    </row>
    <row r="213" spans="1:7" s="66" customFormat="1" x14ac:dyDescent="0.2">
      <c r="A213" s="88"/>
      <c r="B213" s="73"/>
      <c r="D213" s="68"/>
      <c r="E213" s="68"/>
      <c r="F213" s="67"/>
      <c r="G213" s="75"/>
    </row>
    <row r="214" spans="1:7" s="66" customFormat="1" x14ac:dyDescent="0.2">
      <c r="A214" s="88"/>
      <c r="B214" s="73"/>
      <c r="D214" s="68"/>
      <c r="E214" s="68"/>
      <c r="F214" s="67"/>
      <c r="G214" s="75"/>
    </row>
    <row r="215" spans="1:7" s="66" customFormat="1" x14ac:dyDescent="0.2">
      <c r="A215" s="88"/>
      <c r="B215" s="73"/>
      <c r="D215" s="68"/>
      <c r="E215" s="68"/>
      <c r="F215" s="67"/>
      <c r="G215" s="75"/>
    </row>
    <row r="216" spans="1:7" s="66" customFormat="1" x14ac:dyDescent="0.2">
      <c r="A216" s="88"/>
      <c r="B216" s="73"/>
      <c r="D216" s="68"/>
      <c r="E216" s="68"/>
      <c r="F216" s="67"/>
      <c r="G216" s="75"/>
    </row>
    <row r="217" spans="1:7" s="66" customFormat="1" x14ac:dyDescent="0.2">
      <c r="A217" s="88"/>
      <c r="B217" s="73"/>
      <c r="D217" s="68"/>
      <c r="E217" s="68"/>
      <c r="F217" s="67"/>
      <c r="G217" s="75"/>
    </row>
    <row r="218" spans="1:7" s="66" customFormat="1" x14ac:dyDescent="0.2">
      <c r="A218" s="88"/>
      <c r="B218" s="73"/>
      <c r="D218" s="68"/>
      <c r="E218" s="68"/>
      <c r="F218" s="67"/>
      <c r="G218" s="75"/>
    </row>
    <row r="219" spans="1:7" s="66" customFormat="1" x14ac:dyDescent="0.2">
      <c r="A219" s="88"/>
      <c r="B219" s="73"/>
      <c r="D219" s="68"/>
      <c r="E219" s="68"/>
      <c r="F219" s="67"/>
      <c r="G219" s="75"/>
    </row>
    <row r="220" spans="1:7" s="66" customFormat="1" x14ac:dyDescent="0.2">
      <c r="A220" s="88"/>
      <c r="B220" s="73"/>
      <c r="D220" s="68"/>
      <c r="E220" s="68"/>
      <c r="F220" s="67"/>
      <c r="G220" s="75"/>
    </row>
    <row r="221" spans="1:7" s="66" customFormat="1" x14ac:dyDescent="0.2">
      <c r="A221" s="88"/>
      <c r="B221" s="73"/>
      <c r="D221" s="68"/>
      <c r="E221" s="68"/>
      <c r="F221" s="67"/>
      <c r="G221" s="75"/>
    </row>
    <row r="222" spans="1:7" s="66" customFormat="1" x14ac:dyDescent="0.2">
      <c r="A222" s="88"/>
      <c r="B222" s="73"/>
      <c r="D222" s="68"/>
      <c r="E222" s="68"/>
      <c r="F222" s="67"/>
      <c r="G222" s="75"/>
    </row>
    <row r="223" spans="1:7" s="66" customFormat="1" x14ac:dyDescent="0.2">
      <c r="A223" s="88"/>
      <c r="B223" s="73"/>
      <c r="D223" s="68"/>
      <c r="E223" s="68"/>
      <c r="F223" s="67"/>
      <c r="G223" s="75"/>
    </row>
    <row r="224" spans="1:7" s="66" customFormat="1" x14ac:dyDescent="0.2">
      <c r="A224" s="88"/>
      <c r="B224" s="73"/>
      <c r="D224" s="68"/>
      <c r="E224" s="68"/>
      <c r="F224" s="67"/>
      <c r="G224" s="75"/>
    </row>
    <row r="225" spans="1:7" s="66" customFormat="1" x14ac:dyDescent="0.2">
      <c r="A225" s="88"/>
      <c r="B225" s="73"/>
      <c r="D225" s="68"/>
      <c r="E225" s="68"/>
      <c r="F225" s="67"/>
      <c r="G225" s="75"/>
    </row>
    <row r="226" spans="1:7" s="66" customFormat="1" x14ac:dyDescent="0.2">
      <c r="A226" s="88"/>
      <c r="B226" s="73"/>
      <c r="D226" s="68"/>
      <c r="E226" s="68"/>
      <c r="F226" s="67"/>
      <c r="G226" s="75"/>
    </row>
    <row r="227" spans="1:7" s="66" customFormat="1" x14ac:dyDescent="0.2">
      <c r="A227" s="88"/>
      <c r="B227" s="73"/>
      <c r="D227" s="68"/>
      <c r="E227" s="68"/>
      <c r="F227" s="67"/>
      <c r="G227" s="75"/>
    </row>
    <row r="228" spans="1:7" s="66" customFormat="1" x14ac:dyDescent="0.2">
      <c r="A228" s="88"/>
      <c r="B228" s="73"/>
      <c r="D228" s="68"/>
      <c r="E228" s="68"/>
      <c r="F228" s="67"/>
      <c r="G228" s="75"/>
    </row>
    <row r="229" spans="1:7" s="66" customFormat="1" x14ac:dyDescent="0.2">
      <c r="A229" s="88"/>
      <c r="B229" s="73"/>
      <c r="D229" s="68"/>
      <c r="E229" s="68"/>
      <c r="F229" s="67"/>
      <c r="G229" s="75"/>
    </row>
    <row r="230" spans="1:7" s="66" customFormat="1" x14ac:dyDescent="0.2">
      <c r="A230" s="88"/>
      <c r="B230" s="73"/>
      <c r="D230" s="68"/>
      <c r="E230" s="68"/>
      <c r="F230" s="67"/>
      <c r="G230" s="75"/>
    </row>
    <row r="231" spans="1:7" s="66" customFormat="1" x14ac:dyDescent="0.2">
      <c r="A231" s="88"/>
      <c r="B231" s="73"/>
      <c r="D231" s="68"/>
      <c r="E231" s="68"/>
      <c r="F231" s="67"/>
      <c r="G231" s="75"/>
    </row>
    <row r="232" spans="1:7" s="66" customFormat="1" x14ac:dyDescent="0.2">
      <c r="A232" s="88"/>
      <c r="B232" s="73"/>
      <c r="D232" s="68"/>
      <c r="E232" s="68"/>
      <c r="F232" s="67"/>
      <c r="G232" s="75"/>
    </row>
    <row r="233" spans="1:7" s="66" customFormat="1" x14ac:dyDescent="0.2">
      <c r="A233" s="88"/>
      <c r="B233" s="73"/>
      <c r="D233" s="68"/>
      <c r="E233" s="68"/>
      <c r="F233" s="67"/>
      <c r="G233" s="75"/>
    </row>
    <row r="234" spans="1:7" s="66" customFormat="1" x14ac:dyDescent="0.2">
      <c r="A234" s="88"/>
      <c r="B234" s="73"/>
      <c r="D234" s="68"/>
      <c r="E234" s="68"/>
      <c r="F234" s="67"/>
      <c r="G234" s="75"/>
    </row>
    <row r="235" spans="1:7" s="66" customFormat="1" x14ac:dyDescent="0.2">
      <c r="A235" s="88"/>
      <c r="B235" s="73"/>
      <c r="D235" s="68"/>
      <c r="E235" s="68"/>
      <c r="F235" s="67"/>
      <c r="G235" s="75"/>
    </row>
    <row r="236" spans="1:7" s="66" customFormat="1" x14ac:dyDescent="0.2">
      <c r="A236" s="88"/>
      <c r="B236" s="73"/>
      <c r="D236" s="68"/>
      <c r="E236" s="68"/>
      <c r="F236" s="67"/>
      <c r="G236" s="75"/>
    </row>
    <row r="237" spans="1:7" s="66" customFormat="1" x14ac:dyDescent="0.2">
      <c r="A237" s="88"/>
      <c r="B237" s="73"/>
      <c r="D237" s="68"/>
      <c r="E237" s="68"/>
      <c r="F237" s="67"/>
      <c r="G237" s="75"/>
    </row>
    <row r="238" spans="1:7" s="66" customFormat="1" x14ac:dyDescent="0.2">
      <c r="A238" s="88"/>
      <c r="B238" s="73"/>
      <c r="D238" s="68"/>
      <c r="E238" s="68"/>
      <c r="F238" s="67"/>
      <c r="G238" s="75"/>
    </row>
    <row r="239" spans="1:7" s="66" customFormat="1" x14ac:dyDescent="0.2">
      <c r="A239" s="88"/>
      <c r="B239" s="73"/>
      <c r="D239" s="68"/>
      <c r="E239" s="68"/>
      <c r="F239" s="67"/>
      <c r="G239" s="75"/>
    </row>
  </sheetData>
  <sheetProtection password="C597" sheet="1" objects="1" scenarios="1" selectLockedCells="1"/>
  <pageMargins left="0.78740157499999996" right="0.78740157499999996" top="0.984251969" bottom="0.984251969" header="0.4921259845" footer="0.4921259845"/>
  <pageSetup paperSize="9" orientation="portrait" horizontalDpi="1200" verticalDpi="1200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>
    <pageSetUpPr fitToPage="1"/>
  </sheetPr>
  <dimension ref="A2:P34"/>
  <sheetViews>
    <sheetView showGridLines="0" tabSelected="1" topLeftCell="A2" zoomScaleNormal="100" workbookViewId="0">
      <selection activeCell="E12" sqref="E12"/>
    </sheetView>
  </sheetViews>
  <sheetFormatPr baseColWidth="10" defaultColWidth="11.42578125" defaultRowHeight="12.75" x14ac:dyDescent="0.2"/>
  <cols>
    <col min="1" max="1" width="20.7109375" style="34" customWidth="1"/>
    <col min="2" max="3" width="8" style="34" customWidth="1"/>
    <col min="4" max="4" width="6.28515625" style="34" customWidth="1"/>
    <col min="5" max="8" width="8" style="34" customWidth="1"/>
    <col min="9" max="9" width="26.42578125" style="34" customWidth="1"/>
    <col min="10" max="10" width="2.7109375" style="34" customWidth="1"/>
    <col min="11" max="11" width="14.42578125" style="34" customWidth="1"/>
    <col min="12" max="13" width="13" style="34" customWidth="1"/>
    <col min="14" max="16384" width="11.42578125" style="34"/>
  </cols>
  <sheetData>
    <row r="2" spans="1:13" ht="12.75" customHeight="1" x14ac:dyDescent="0.2">
      <c r="B2" s="115" t="s">
        <v>19</v>
      </c>
      <c r="C2" s="115"/>
      <c r="D2" s="115"/>
      <c r="E2" s="115"/>
      <c r="G2" s="28"/>
      <c r="H2" s="111" t="str">
        <f>IF($K$2="","",VLOOKUP($K$2,RT!$A:$K,5,FALSE))</f>
        <v/>
      </c>
      <c r="I2" s="111"/>
      <c r="K2" s="114"/>
      <c r="L2" s="110" t="s">
        <v>22</v>
      </c>
      <c r="M2" s="110"/>
    </row>
    <row r="3" spans="1:13" ht="12.75" customHeight="1" x14ac:dyDescent="0.2">
      <c r="B3" s="115"/>
      <c r="C3" s="115"/>
      <c r="D3" s="115"/>
      <c r="E3" s="115"/>
      <c r="F3" s="28"/>
      <c r="G3" s="28"/>
      <c r="H3" s="111"/>
      <c r="I3" s="111"/>
      <c r="K3" s="114"/>
      <c r="L3" s="110"/>
      <c r="M3" s="110"/>
    </row>
    <row r="4" spans="1:13" ht="12.75" customHeight="1" x14ac:dyDescent="0.2">
      <c r="B4" s="115"/>
      <c r="C4" s="115"/>
      <c r="D4" s="115"/>
      <c r="E4" s="115"/>
      <c r="F4" s="28"/>
      <c r="G4" s="28"/>
      <c r="H4" s="111"/>
      <c r="I4" s="111"/>
      <c r="K4" s="114"/>
      <c r="L4" s="110"/>
      <c r="M4" s="110"/>
    </row>
    <row r="5" spans="1:13" ht="21.75" customHeight="1" x14ac:dyDescent="0.2">
      <c r="B5" s="112" t="str">
        <f>IF($K$2="","",VLOOKUP($K$2,RT!$A:$K,2,FALSE))</f>
        <v/>
      </c>
      <c r="C5" s="112"/>
      <c r="D5" s="112"/>
      <c r="E5" s="112"/>
      <c r="F5" s="112"/>
      <c r="G5" s="112"/>
      <c r="H5" s="112"/>
      <c r="I5" s="112"/>
    </row>
    <row r="6" spans="1:13" s="35" customFormat="1" ht="10.5" customHeight="1" x14ac:dyDescent="0.2">
      <c r="C6" s="36"/>
      <c r="D6" s="36"/>
    </row>
    <row r="7" spans="1:13" s="37" customFormat="1" ht="30" customHeight="1" x14ac:dyDescent="0.2">
      <c r="B7" s="38" t="s">
        <v>6</v>
      </c>
    </row>
    <row r="8" spans="1:13" s="41" customFormat="1" ht="29.25" customHeight="1" x14ac:dyDescent="0.2">
      <c r="A8" s="39" t="s">
        <v>5</v>
      </c>
      <c r="B8" s="113" t="s">
        <v>4</v>
      </c>
      <c r="C8" s="113"/>
      <c r="D8" s="113"/>
      <c r="E8" s="113"/>
      <c r="F8" s="113"/>
      <c r="G8" s="40"/>
      <c r="H8" s="40"/>
      <c r="I8" s="40"/>
    </row>
    <row r="9" spans="1:13" s="41" customFormat="1" ht="30" customHeight="1" x14ac:dyDescent="0.2">
      <c r="A9" s="42" t="s">
        <v>41</v>
      </c>
      <c r="B9" s="116" t="s">
        <v>230</v>
      </c>
      <c r="C9" s="116"/>
      <c r="D9" s="116"/>
      <c r="E9" s="116"/>
      <c r="F9" s="116"/>
      <c r="G9" s="116"/>
      <c r="H9" s="116"/>
      <c r="I9" s="92"/>
    </row>
    <row r="10" spans="1:13" s="37" customFormat="1" ht="30" customHeight="1" x14ac:dyDescent="0.2">
      <c r="A10" s="44" t="s">
        <v>35</v>
      </c>
      <c r="B10" s="117"/>
      <c r="C10" s="117"/>
      <c r="D10" s="117"/>
      <c r="E10" s="117"/>
      <c r="F10" s="117"/>
      <c r="G10" s="117"/>
      <c r="H10" s="117"/>
      <c r="I10" s="92"/>
    </row>
    <row r="11" spans="1:13" s="37" customFormat="1" ht="30" customHeight="1" x14ac:dyDescent="0.2">
      <c r="A11" s="44" t="s">
        <v>3</v>
      </c>
      <c r="B11" s="117" t="s">
        <v>231</v>
      </c>
      <c r="C11" s="117"/>
      <c r="D11" s="117"/>
      <c r="E11" s="117"/>
      <c r="F11" s="117"/>
      <c r="G11" s="117"/>
      <c r="H11" s="117"/>
      <c r="I11" s="92"/>
    </row>
    <row r="12" spans="1:13" s="37" customFormat="1" ht="25.5" customHeight="1" x14ac:dyDescent="0.25">
      <c r="A12" s="45" t="s">
        <v>2</v>
      </c>
      <c r="B12" s="29" t="s">
        <v>240</v>
      </c>
      <c r="C12" s="29" t="s">
        <v>232</v>
      </c>
      <c r="D12" s="29" t="s">
        <v>233</v>
      </c>
      <c r="E12" s="29" t="s">
        <v>234</v>
      </c>
      <c r="F12" s="29" t="s">
        <v>235</v>
      </c>
      <c r="G12" s="29" t="s">
        <v>236</v>
      </c>
      <c r="H12" s="91"/>
      <c r="I12" s="46"/>
      <c r="J12" s="47"/>
    </row>
    <row r="13" spans="1:13" s="37" customFormat="1" ht="4.5" customHeight="1" x14ac:dyDescent="0.2">
      <c r="A13" s="48"/>
      <c r="B13" s="49"/>
      <c r="C13" s="50"/>
      <c r="D13" s="50"/>
      <c r="E13" s="50"/>
      <c r="F13" s="50"/>
      <c r="G13" s="50"/>
      <c r="H13" s="90"/>
      <c r="I13" s="46"/>
      <c r="J13" s="47"/>
    </row>
    <row r="14" spans="1:13" s="37" customFormat="1" ht="30" customHeight="1" x14ac:dyDescent="0.2">
      <c r="A14" s="44" t="s">
        <v>1</v>
      </c>
      <c r="B14" s="117"/>
      <c r="C14" s="117"/>
      <c r="D14" s="117"/>
      <c r="E14" s="117"/>
      <c r="F14" s="117"/>
      <c r="G14" s="117"/>
      <c r="H14" s="92"/>
    </row>
    <row r="15" spans="1:13" s="37" customFormat="1" ht="45" customHeight="1" x14ac:dyDescent="0.2">
      <c r="A15" s="42" t="s">
        <v>55</v>
      </c>
      <c r="B15" s="118" t="s">
        <v>237</v>
      </c>
      <c r="C15" s="118"/>
      <c r="D15" s="118"/>
      <c r="E15" s="118"/>
      <c r="F15" s="118"/>
      <c r="G15" s="118"/>
      <c r="H15" s="93"/>
    </row>
    <row r="16" spans="1:13" s="37" customFormat="1" ht="14.25" customHeight="1" x14ac:dyDescent="0.2">
      <c r="A16" s="44"/>
      <c r="B16" s="51"/>
      <c r="C16" s="51"/>
      <c r="D16" s="51"/>
      <c r="E16" s="51"/>
      <c r="F16" s="51"/>
      <c r="G16" s="51"/>
      <c r="H16" s="51"/>
      <c r="I16" s="43"/>
    </row>
    <row r="17" spans="1:16" s="37" customFormat="1" ht="40.5" customHeight="1" x14ac:dyDescent="0.2">
      <c r="A17" s="52" t="s">
        <v>63</v>
      </c>
      <c r="B17" s="53"/>
      <c r="C17" s="53"/>
      <c r="D17" s="53"/>
      <c r="E17" s="53"/>
      <c r="F17" s="53"/>
      <c r="G17" s="53"/>
      <c r="H17" s="53"/>
      <c r="I17" s="53"/>
    </row>
    <row r="18" spans="1:16" s="55" customFormat="1" ht="25.5" customHeight="1" x14ac:dyDescent="0.2">
      <c r="A18" s="54" t="s">
        <v>0</v>
      </c>
      <c r="B18" s="109" t="s">
        <v>7</v>
      </c>
      <c r="C18" s="109"/>
      <c r="D18" s="80" t="s">
        <v>74</v>
      </c>
      <c r="E18" s="109" t="s">
        <v>11</v>
      </c>
      <c r="F18" s="109"/>
      <c r="G18" s="120" t="s">
        <v>10</v>
      </c>
      <c r="H18" s="120"/>
      <c r="I18" s="121"/>
      <c r="M18" s="56"/>
    </row>
    <row r="19" spans="1:16" s="55" customFormat="1" ht="23.25" customHeight="1" x14ac:dyDescent="0.2">
      <c r="A19" s="30"/>
      <c r="B19" s="107"/>
      <c r="C19" s="108"/>
      <c r="D19" s="81"/>
      <c r="E19" s="107"/>
      <c r="F19" s="108"/>
      <c r="G19" s="105" t="s">
        <v>238</v>
      </c>
      <c r="H19" s="106"/>
      <c r="I19" s="106"/>
      <c r="M19" s="56"/>
      <c r="N19" s="57"/>
      <c r="O19" s="57"/>
      <c r="P19" s="57"/>
    </row>
    <row r="20" spans="1:16" s="55" customFormat="1" ht="25.5" customHeight="1" x14ac:dyDescent="0.2">
      <c r="A20" s="30"/>
      <c r="B20" s="107"/>
      <c r="C20" s="108"/>
      <c r="D20" s="81"/>
      <c r="E20" s="107"/>
      <c r="F20" s="108"/>
      <c r="G20" s="105" t="s">
        <v>239</v>
      </c>
      <c r="H20" s="106"/>
      <c r="I20" s="106"/>
      <c r="M20" s="57"/>
      <c r="N20" s="57"/>
      <c r="O20" s="57"/>
      <c r="P20" s="57"/>
    </row>
    <row r="21" spans="1:16" s="55" customFormat="1" ht="25.5" customHeight="1" x14ac:dyDescent="0.2">
      <c r="A21" s="30"/>
      <c r="B21" s="107"/>
      <c r="C21" s="108"/>
      <c r="D21" s="81"/>
      <c r="E21" s="107"/>
      <c r="F21" s="108"/>
      <c r="G21" s="105"/>
      <c r="H21" s="106"/>
      <c r="I21" s="106"/>
      <c r="M21" s="57"/>
      <c r="N21" s="57"/>
      <c r="O21" s="57"/>
      <c r="P21" s="57"/>
    </row>
    <row r="22" spans="1:16" s="55" customFormat="1" ht="25.5" customHeight="1" x14ac:dyDescent="0.2">
      <c r="A22" s="30"/>
      <c r="B22" s="107"/>
      <c r="C22" s="108"/>
      <c r="D22" s="81"/>
      <c r="E22" s="107"/>
      <c r="F22" s="108"/>
      <c r="G22" s="105"/>
      <c r="H22" s="106"/>
      <c r="I22" s="106"/>
    </row>
    <row r="23" spans="1:16" s="55" customFormat="1" ht="25.5" customHeight="1" x14ac:dyDescent="0.2">
      <c r="A23" s="30"/>
      <c r="B23" s="107"/>
      <c r="C23" s="108"/>
      <c r="D23" s="81"/>
      <c r="E23" s="107"/>
      <c r="F23" s="108"/>
      <c r="G23" s="105"/>
      <c r="H23" s="106"/>
      <c r="I23" s="106"/>
    </row>
    <row r="24" spans="1:16" s="55" customFormat="1" ht="25.5" customHeight="1" x14ac:dyDescent="0.2">
      <c r="A24" s="30"/>
      <c r="B24" s="107"/>
      <c r="C24" s="108"/>
      <c r="D24" s="81"/>
      <c r="E24" s="107"/>
      <c r="F24" s="108"/>
      <c r="G24" s="105"/>
      <c r="H24" s="106"/>
      <c r="I24" s="106"/>
    </row>
    <row r="25" spans="1:16" s="55" customFormat="1" ht="25.5" customHeight="1" x14ac:dyDescent="0.2">
      <c r="A25" s="30"/>
      <c r="B25" s="107"/>
      <c r="C25" s="108"/>
      <c r="D25" s="81"/>
      <c r="E25" s="107"/>
      <c r="F25" s="108"/>
      <c r="G25" s="105"/>
      <c r="H25" s="106"/>
      <c r="I25" s="106"/>
    </row>
    <row r="26" spans="1:16" s="55" customFormat="1" ht="25.5" customHeight="1" x14ac:dyDescent="0.2">
      <c r="A26" s="30"/>
      <c r="B26" s="107"/>
      <c r="C26" s="108"/>
      <c r="D26" s="81"/>
      <c r="E26" s="107"/>
      <c r="F26" s="108"/>
      <c r="G26" s="105"/>
      <c r="H26" s="106"/>
      <c r="I26" s="106"/>
    </row>
    <row r="27" spans="1:16" s="55" customFormat="1" ht="25.5" customHeight="1" x14ac:dyDescent="0.2">
      <c r="A27" s="30"/>
      <c r="B27" s="107"/>
      <c r="C27" s="108"/>
      <c r="D27" s="81"/>
      <c r="E27" s="107"/>
      <c r="F27" s="108"/>
      <c r="G27" s="105"/>
      <c r="H27" s="106"/>
      <c r="I27" s="106"/>
    </row>
    <row r="28" spans="1:16" s="55" customFormat="1" ht="25.5" customHeight="1" x14ac:dyDescent="0.2">
      <c r="A28" s="30"/>
      <c r="B28" s="107"/>
      <c r="C28" s="108"/>
      <c r="D28" s="81"/>
      <c r="E28" s="107"/>
      <c r="F28" s="108"/>
      <c r="G28" s="105"/>
      <c r="H28" s="106"/>
      <c r="I28" s="106"/>
    </row>
    <row r="29" spans="1:16" s="55" customFormat="1" ht="25.5" customHeight="1" x14ac:dyDescent="0.2">
      <c r="A29" s="30"/>
      <c r="B29" s="107"/>
      <c r="C29" s="108"/>
      <c r="D29" s="81"/>
      <c r="E29" s="107"/>
      <c r="F29" s="108"/>
      <c r="G29" s="105"/>
      <c r="H29" s="106"/>
      <c r="I29" s="106"/>
    </row>
    <row r="30" spans="1:16" s="55" customFormat="1" ht="25.5" customHeight="1" x14ac:dyDescent="0.2">
      <c r="A30" s="30"/>
      <c r="B30" s="107"/>
      <c r="C30" s="108"/>
      <c r="D30" s="81"/>
      <c r="E30" s="107"/>
      <c r="F30" s="108"/>
      <c r="G30" s="105"/>
      <c r="H30" s="106"/>
      <c r="I30" s="106"/>
    </row>
    <row r="31" spans="1:16" s="55" customFormat="1" ht="25.5" customHeight="1" x14ac:dyDescent="0.2">
      <c r="A31" s="30"/>
      <c r="B31" s="107"/>
      <c r="C31" s="108"/>
      <c r="D31" s="81"/>
      <c r="E31" s="107"/>
      <c r="F31" s="108"/>
      <c r="G31" s="105"/>
      <c r="H31" s="106"/>
      <c r="I31" s="106"/>
    </row>
    <row r="32" spans="1:16" s="55" customFormat="1" ht="20.25" customHeight="1" x14ac:dyDescent="0.2">
      <c r="A32" s="31" t="str">
        <f>IF(SUM(A19:A31)&lt;&gt;0,SUM(A19:A31),"")</f>
        <v/>
      </c>
      <c r="B32" s="104" t="str">
        <f>IF(A32="","","Gesamtbetrag")</f>
        <v/>
      </c>
      <c r="C32" s="104"/>
      <c r="D32" s="77"/>
      <c r="E32" s="32"/>
      <c r="F32" s="32"/>
      <c r="G32" s="33"/>
      <c r="H32" s="33"/>
      <c r="I32" s="33"/>
    </row>
    <row r="33" spans="1:9" s="37" customFormat="1" ht="37.5" customHeight="1" x14ac:dyDescent="0.2">
      <c r="A33" s="58"/>
      <c r="B33" s="119"/>
      <c r="C33" s="119"/>
      <c r="D33" s="76"/>
      <c r="E33" s="59"/>
      <c r="F33" s="102"/>
      <c r="G33" s="102"/>
      <c r="H33" s="102"/>
      <c r="I33" s="102"/>
    </row>
    <row r="34" spans="1:9" s="37" customFormat="1" ht="17.25" customHeight="1" x14ac:dyDescent="0.2">
      <c r="A34" s="60" t="s">
        <v>68</v>
      </c>
      <c r="B34" s="101"/>
      <c r="C34" s="101"/>
      <c r="D34" s="101"/>
      <c r="E34" s="101"/>
      <c r="F34" s="103" t="s">
        <v>69</v>
      </c>
      <c r="G34" s="103"/>
      <c r="H34" s="103"/>
      <c r="I34" s="103"/>
    </row>
  </sheetData>
  <sheetProtection password="C597" sheet="1" objects="1" scenarios="1" selectLockedCells="1"/>
  <mergeCells count="58">
    <mergeCell ref="G29:I29"/>
    <mergeCell ref="G30:I30"/>
    <mergeCell ref="G31:I31"/>
    <mergeCell ref="B33:C33"/>
    <mergeCell ref="G18:I18"/>
    <mergeCell ref="G19:I19"/>
    <mergeCell ref="G20:I20"/>
    <mergeCell ref="G21:I21"/>
    <mergeCell ref="G22:I22"/>
    <mergeCell ref="B22:C22"/>
    <mergeCell ref="B23:C23"/>
    <mergeCell ref="B24:C24"/>
    <mergeCell ref="B25:C25"/>
    <mergeCell ref="B26:C26"/>
    <mergeCell ref="E22:F22"/>
    <mergeCell ref="E23:F23"/>
    <mergeCell ref="B9:H9"/>
    <mergeCell ref="B10:H10"/>
    <mergeCell ref="B11:H11"/>
    <mergeCell ref="B14:G14"/>
    <mergeCell ref="B15:G15"/>
    <mergeCell ref="L2:M4"/>
    <mergeCell ref="H2:I4"/>
    <mergeCell ref="B5:I5"/>
    <mergeCell ref="B8:F8"/>
    <mergeCell ref="K2:K4"/>
    <mergeCell ref="B2:E4"/>
    <mergeCell ref="E26:F26"/>
    <mergeCell ref="B27:C27"/>
    <mergeCell ref="B28:C28"/>
    <mergeCell ref="E27:F27"/>
    <mergeCell ref="E28:F28"/>
    <mergeCell ref="G23:I23"/>
    <mergeCell ref="E24:F24"/>
    <mergeCell ref="B18:C18"/>
    <mergeCell ref="B19:C19"/>
    <mergeCell ref="B20:C20"/>
    <mergeCell ref="B21:C21"/>
    <mergeCell ref="E18:F18"/>
    <mergeCell ref="E19:F19"/>
    <mergeCell ref="E20:F20"/>
    <mergeCell ref="E21:F21"/>
    <mergeCell ref="B34:E34"/>
    <mergeCell ref="F33:I33"/>
    <mergeCell ref="F34:I34"/>
    <mergeCell ref="B32:C32"/>
    <mergeCell ref="G24:I24"/>
    <mergeCell ref="G25:I25"/>
    <mergeCell ref="G26:I26"/>
    <mergeCell ref="G27:I27"/>
    <mergeCell ref="G28:I28"/>
    <mergeCell ref="B29:C29"/>
    <mergeCell ref="B30:C30"/>
    <mergeCell ref="B31:C31"/>
    <mergeCell ref="E29:F29"/>
    <mergeCell ref="E30:F30"/>
    <mergeCell ref="E31:F31"/>
    <mergeCell ref="E25:F25"/>
  </mergeCells>
  <dataValidations count="2">
    <dataValidation type="list" allowBlank="1" showInputMessage="1" showErrorMessage="1" sqref="D18">
      <formula1>"UST VST, USt, Vst"</formula1>
    </dataValidation>
    <dataValidation type="list" allowBlank="1" showInputMessage="1" showErrorMessage="1" sqref="D19:D31">
      <formula1>"19%,7%,0%,N.Stb."</formula1>
    </dataValidation>
  </dataValidations>
  <pageMargins left="0.59055118110236227" right="0.27559055118110237" top="0.35433070866141736" bottom="0.39370078740157483" header="0.19685039370078741" footer="0.15748031496062992"/>
  <pageSetup paperSize="9" scale="94" orientation="portrait" blackAndWhite="1" r:id="rId1"/>
  <headerFooter>
    <oddFooter>&amp;L&amp;"Calibri,Standard"&amp;9&amp;K01+040Belegdatum: &amp;D&amp;R&amp;"Calibri,Standard"&amp;9&amp;K01+040Version V2.1 - Januar 2025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3</vt:i4>
      </vt:variant>
    </vt:vector>
  </HeadingPairs>
  <TitlesOfParts>
    <vt:vector size="6" baseType="lpstr">
      <vt:lpstr>Dokumentation</vt:lpstr>
      <vt:lpstr>RT</vt:lpstr>
      <vt:lpstr>Vorlage</vt:lpstr>
      <vt:lpstr>Dokumentation!Druckbereich</vt:lpstr>
      <vt:lpstr>Vorlage!Druckbereich</vt:lpstr>
      <vt:lpstr>Dokumentation!Drucktitel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Silvia Heidi Stafast</dc:creator>
  <cp:lastModifiedBy>Weber, Sabine</cp:lastModifiedBy>
  <cp:lastPrinted>2024-12-04T14:47:53Z</cp:lastPrinted>
  <dcterms:created xsi:type="dcterms:W3CDTF">2014-07-15T14:55:50Z</dcterms:created>
  <dcterms:modified xsi:type="dcterms:W3CDTF">2026-06-17T10:05:16Z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96 96 1680 1050</vt:lpwstr>
  </property>
</Properties>
</file>